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workbookProtection workbookAlgorithmName="SHA-512" workbookHashValue="zNgpelmMkGS6l9QHJmVxTR8wwp9goF4IMnraefMQNF/H352K1zrmVAUDVB2ScC4DauEXXJ2v6eONRIJhjFv2FA==" workbookSaltValue="iBC+FA2JQqFGqUoKjC4Skg==" workbookSpinCount="100000" lockStructure="1"/>
  <bookViews>
    <workbookView xWindow="-690" yWindow="60" windowWidth="20115" windowHeight="11250" activeTab="5"/>
  </bookViews>
  <sheets>
    <sheet name="Guidance" sheetId="59" r:id="rId1"/>
    <sheet name="Platform + officer support" sheetId="38" r:id="rId2"/>
    <sheet name="Equipment &amp; Installation" sheetId="43" r:id="rId3"/>
    <sheet name="SIM cards &amp; data" sheetId="46" r:id="rId4"/>
    <sheet name="Automated alerts" sheetId="47" r:id="rId5"/>
    <sheet name="Cost schedule" sheetId="39" r:id="rId6"/>
    <sheet name="Platform &amp; additional support" sheetId="44" r:id="rId7"/>
    <sheet name="Equipment  Installation" sheetId="49" r:id="rId8"/>
    <sheet name="Monitoring" sheetId="56" r:id="rId9"/>
    <sheet name="Dashboard" sheetId="52" r:id="rId10"/>
    <sheet name="Data acquisition " sheetId="45" r:id="rId11"/>
    <sheet name="CSV file example" sheetId="51" r:id="rId12"/>
    <sheet name="Alerts. Downloads. Reports" sheetId="57" r:id="rId13"/>
    <sheet name="Branded Platform" sheetId="42" r:id="rId14"/>
    <sheet name="All info links" sheetId="53" r:id="rId15"/>
  </sheets>
  <definedNames>
    <definedName name="_xlnm._FilterDatabase" localSheetId="4" hidden="1">'Automated alerts'!#REF!</definedName>
    <definedName name="_xlnm._FilterDatabase" localSheetId="2" hidden="1">'Equipment &amp; Installation'!#REF!</definedName>
    <definedName name="_xlnm._FilterDatabase" localSheetId="3" hidden="1">'SIM cards &amp; data'!#REF!</definedName>
  </definedNames>
  <calcPr calcId="162913"/>
  <fileRecoveryPr autoRecover="0"/>
</workbook>
</file>

<file path=xl/calcChain.xml><?xml version="1.0" encoding="utf-8"?>
<calcChain xmlns="http://schemas.openxmlformats.org/spreadsheetml/2006/main">
  <c r="F29" i="43" l="1"/>
  <c r="F19" i="43"/>
  <c r="N10" i="39" l="1"/>
  <c r="M10" i="39"/>
  <c r="B21" i="47" s="1"/>
  <c r="M8" i="39"/>
  <c r="M6" i="39"/>
  <c r="D24" i="43"/>
  <c r="H24" i="43" s="1"/>
  <c r="B24" i="43"/>
  <c r="D21" i="47" l="1"/>
  <c r="K7" i="39"/>
  <c r="J7" i="39"/>
  <c r="T30" i="46"/>
  <c r="T26" i="46"/>
  <c r="T25" i="46"/>
  <c r="O31" i="47" l="1"/>
  <c r="O27" i="47"/>
  <c r="M48" i="38"/>
  <c r="O50" i="38"/>
  <c r="J20" i="44"/>
  <c r="J22" i="44"/>
  <c r="J24" i="44"/>
  <c r="J23" i="44"/>
  <c r="J21" i="44"/>
  <c r="D1" i="47" l="1"/>
  <c r="H3" i="47"/>
  <c r="M4" i="39"/>
  <c r="N6" i="39"/>
  <c r="R28" i="46"/>
  <c r="K4" i="39"/>
  <c r="K5" i="39"/>
  <c r="J5" i="39"/>
  <c r="J4" i="39"/>
  <c r="M21" i="43"/>
  <c r="K21" i="43"/>
  <c r="B26" i="43"/>
  <c r="D26" i="43"/>
  <c r="H26" i="43" s="1"/>
  <c r="B28" i="43"/>
  <c r="D28" i="43"/>
  <c r="H28" i="43" s="1"/>
  <c r="D27" i="43"/>
  <c r="H27" i="43" s="1"/>
  <c r="B27" i="43"/>
  <c r="K17" i="43"/>
  <c r="M17" i="43"/>
  <c r="Q17" i="43" s="1"/>
  <c r="M16" i="43"/>
  <c r="Q16" i="43" s="1"/>
  <c r="K16" i="43"/>
  <c r="D18" i="43"/>
  <c r="B18" i="43"/>
  <c r="B17" i="43"/>
  <c r="D17" i="43"/>
  <c r="B25" i="43"/>
  <c r="D25" i="43"/>
  <c r="D16" i="43"/>
  <c r="B16" i="43"/>
  <c r="O18" i="43"/>
  <c r="Q18" i="43" l="1"/>
  <c r="D19" i="47"/>
  <c r="H19" i="47" s="1"/>
  <c r="H21" i="47"/>
  <c r="D18" i="47"/>
  <c r="H18" i="47" s="1"/>
  <c r="H23" i="47" l="1"/>
  <c r="H9" i="47"/>
  <c r="H5" i="47"/>
  <c r="H7" i="47"/>
  <c r="Q48" i="38"/>
  <c r="D16" i="46"/>
  <c r="M16" i="46" s="1"/>
  <c r="D17" i="46"/>
  <c r="M17" i="46" s="1"/>
  <c r="E13" i="39"/>
  <c r="D13" i="39"/>
  <c r="D17" i="39"/>
  <c r="E17" i="39"/>
  <c r="D18" i="39"/>
  <c r="E18" i="39"/>
  <c r="E16" i="39"/>
  <c r="D16" i="39"/>
  <c r="Q21" i="43"/>
  <c r="Q29" i="43" l="1"/>
  <c r="M47" i="38"/>
  <c r="Q47" i="38" s="1"/>
  <c r="K7" i="46" l="1"/>
  <c r="K3" i="43"/>
  <c r="K7" i="43"/>
  <c r="B17" i="46"/>
  <c r="B16" i="46"/>
  <c r="B18" i="46"/>
  <c r="H16" i="43" l="1"/>
  <c r="H42" i="38"/>
  <c r="H40" i="38"/>
  <c r="H38" i="38"/>
  <c r="H36" i="38"/>
  <c r="H34" i="38"/>
  <c r="H32" i="38"/>
  <c r="H30" i="38"/>
  <c r="H28" i="38"/>
  <c r="H26" i="38"/>
  <c r="H24" i="38"/>
  <c r="F44" i="38"/>
  <c r="H17" i="43"/>
  <c r="H25" i="43"/>
  <c r="H29" i="43" s="1"/>
  <c r="V58" i="38"/>
  <c r="V61" i="38" s="1"/>
  <c r="M38" i="38"/>
  <c r="Q38" i="38" s="1"/>
  <c r="M46" i="38"/>
  <c r="Q46" i="38" s="1"/>
  <c r="Q50" i="38" s="1"/>
  <c r="D18" i="46"/>
  <c r="M18" i="46" s="1"/>
  <c r="M20" i="46" s="1"/>
  <c r="D3" i="38"/>
  <c r="D3" i="43" s="1"/>
  <c r="D1" i="46"/>
  <c r="D1" i="43"/>
  <c r="D1" i="38"/>
  <c r="K9" i="46"/>
  <c r="K5" i="46"/>
  <c r="K3" i="46"/>
  <c r="K9" i="43"/>
  <c r="K5" i="43"/>
  <c r="V63" i="38"/>
  <c r="V66" i="38" s="1"/>
  <c r="V65" i="38"/>
  <c r="V60" i="38"/>
  <c r="J10" i="44"/>
  <c r="J11" i="44"/>
  <c r="J12" i="44"/>
  <c r="J9" i="44"/>
  <c r="BE7" i="51"/>
  <c r="H19" i="43" l="1"/>
  <c r="Q23" i="43" s="1"/>
  <c r="H18" i="43"/>
  <c r="O28" i="38"/>
  <c r="O26" i="38"/>
  <c r="D3" i="47"/>
  <c r="D3" i="46"/>
  <c r="H44" i="38"/>
  <c r="O30" i="38" l="1"/>
  <c r="D11" i="47"/>
  <c r="D11" i="38" s="1"/>
  <c r="Q52" i="38" l="1"/>
  <c r="D5" i="38" s="1"/>
  <c r="D9" i="46" l="1"/>
  <c r="D9" i="38" s="1"/>
  <c r="O23" i="43" l="1"/>
  <c r="D7" i="43"/>
  <c r="D7" i="38" s="1"/>
  <c r="D13" i="38" s="1"/>
  <c r="D15" i="38" l="1"/>
  <c r="D17" i="38" s="1"/>
</calcChain>
</file>

<file path=xl/sharedStrings.xml><?xml version="1.0" encoding="utf-8"?>
<sst xmlns="http://schemas.openxmlformats.org/spreadsheetml/2006/main" count="656" uniqueCount="465">
  <si>
    <t>Protective meter enclosures</t>
  </si>
  <si>
    <t>p/unit</t>
  </si>
  <si>
    <t>Multi-phase CT clamps</t>
  </si>
  <si>
    <t>SMART METER SIM/DATA</t>
  </si>
  <si>
    <t>AUTOMATED ALERTS</t>
  </si>
  <si>
    <t>Sub total</t>
  </si>
  <si>
    <t>Branded dashboard</t>
  </si>
  <si>
    <t>EQUIPMENT</t>
  </si>
  <si>
    <t>Data-loggers</t>
  </si>
  <si>
    <t>Misc items</t>
  </si>
  <si>
    <t>Equipment</t>
  </si>
  <si>
    <t>Planning Application #</t>
  </si>
  <si>
    <t>Case officer</t>
  </si>
  <si>
    <t>Development address 1</t>
  </si>
  <si>
    <t>Development address 2</t>
  </si>
  <si>
    <t>Post code</t>
  </si>
  <si>
    <t>Development name</t>
  </si>
  <si>
    <t>CT single feed though</t>
  </si>
  <si>
    <t>Additional platform services</t>
  </si>
  <si>
    <t>DATA ACQUISITION</t>
  </si>
  <si>
    <t>x # units</t>
  </si>
  <si>
    <t>Total</t>
  </si>
  <si>
    <t>p/hour</t>
  </si>
  <si>
    <t># hours</t>
  </si>
  <si>
    <t>ENERGENCE OFFICER SUPPORT</t>
  </si>
  <si>
    <t>EALING COUNCIL OFFICER SUPPORT</t>
  </si>
  <si>
    <t>Planning advice / Energy assessments</t>
  </si>
  <si>
    <t>Ealing officer support time (per/hour)</t>
  </si>
  <si>
    <t>Energence support time (per/hour)</t>
  </si>
  <si>
    <t>All prices exclusive of VAT and carriage</t>
  </si>
  <si>
    <t>Planning policy / Application advice</t>
  </si>
  <si>
    <t>Site visit (min 4 hrs) - includes multiple sites</t>
  </si>
  <si>
    <t>Input development details</t>
  </si>
  <si>
    <t>Select</t>
  </si>
  <si>
    <t>Performance / Failure</t>
  </si>
  <si>
    <t>Installation costs for equipment</t>
  </si>
  <si>
    <t>Complete the Development details, date, and Case Officer details</t>
  </si>
  <si>
    <t>Data-logger</t>
  </si>
  <si>
    <t>Monitoring cost calculator</t>
  </si>
  <si>
    <t># units</t>
  </si>
  <si>
    <t>Automated email alerts</t>
  </si>
  <si>
    <t>Back</t>
  </si>
  <si>
    <t>More info</t>
  </si>
  <si>
    <t>Corporate / Organisation branded Platform</t>
  </si>
  <si>
    <t>Annual reports</t>
  </si>
  <si>
    <t>Pulse Heat/Water/Fuel meters</t>
  </si>
  <si>
    <t>Heat meter (domestic)</t>
  </si>
  <si>
    <t>Average for helping with energy strategy</t>
  </si>
  <si>
    <t>Ealing officer support time examples</t>
  </si>
  <si>
    <t>Energence officer time examples</t>
  </si>
  <si>
    <t>Yes: Select</t>
  </si>
  <si>
    <t>Single phase meter (conventional)</t>
  </si>
  <si>
    <t>Single phase smart meter</t>
  </si>
  <si>
    <t>3- phase smart meter</t>
  </si>
  <si>
    <t>£3 p/meter</t>
  </si>
  <si>
    <t>£12 p/logger</t>
  </si>
  <si>
    <t>£6 p/meter</t>
  </si>
  <si>
    <t>Back to top</t>
  </si>
  <si>
    <t>Planning Authority</t>
  </si>
  <si>
    <t>Total data costs</t>
  </si>
  <si>
    <r>
      <t xml:space="preserve">Equipment / data acquisition / </t>
    </r>
    <r>
      <rPr>
        <i/>
        <sz val="12"/>
        <color theme="1"/>
        <rFont val="Arial"/>
        <family val="2"/>
      </rPr>
      <t>other</t>
    </r>
  </si>
  <si>
    <t>Prices may vary slightly according to availability, exact requirements of clients, volume, etc</t>
  </si>
  <si>
    <t>Back to Equipment</t>
  </si>
  <si>
    <t>To take advice through to completion</t>
  </si>
  <si>
    <t>Initial energy strategy assessment</t>
  </si>
  <si>
    <t>Answering basic Application details</t>
  </si>
  <si>
    <t>Hours</t>
  </si>
  <si>
    <t>Telemetry options</t>
  </si>
  <si>
    <t>Ethernet: data sent from building broadband hub</t>
  </si>
  <si>
    <t>Link to monitoring equipment diagrams</t>
  </si>
  <si>
    <t>Back to Equipment &amp; Installation calculator</t>
  </si>
  <si>
    <t>Monitoring requirement:</t>
  </si>
  <si>
    <t>Monitoring requirements:</t>
  </si>
  <si>
    <t>Comma Separated Variable (CSV) files</t>
  </si>
  <si>
    <t>Meter No.</t>
  </si>
  <si>
    <t>Reading Date/Time</t>
  </si>
  <si>
    <t>15 Willow Lane East HD1 6JP</t>
  </si>
  <si>
    <t>16 Holly Terrace HD1 6JW</t>
  </si>
  <si>
    <t>18 Holly Terrace HD1 6JW</t>
  </si>
  <si>
    <t>19 Willow Lane East HD1 6JP</t>
  </si>
  <si>
    <t>20 Holly Terrace HD1 6JW</t>
  </si>
  <si>
    <t>21 Holly Terrace HD1 6JW</t>
  </si>
  <si>
    <t>21 Willow Lane East HD1 6JP</t>
  </si>
  <si>
    <t>22 Holly Terrace HD1 6JW</t>
  </si>
  <si>
    <t>23 Holly Terrace HD1 6JW</t>
  </si>
  <si>
    <t>23 Willow Lane East HD1 6JP</t>
  </si>
  <si>
    <t>25 Holly Terrace HD1 6JW</t>
  </si>
  <si>
    <t>14 Holly Terrace HD1 6JW</t>
  </si>
  <si>
    <t>kWh reading</t>
  </si>
  <si>
    <t>Location</t>
  </si>
  <si>
    <t>CSV file example for daily reading</t>
  </si>
  <si>
    <t>MeterName</t>
  </si>
  <si>
    <t>Date</t>
  </si>
  <si>
    <t>Total kWh</t>
  </si>
  <si>
    <t>Time</t>
  </si>
  <si>
    <t>Back to data acquisition</t>
  </si>
  <si>
    <t>SIM cards and data acquisition</t>
  </si>
  <si>
    <t>Data is transmitted once a day and can show either the total kWh generation for that day or the half-hour profile.</t>
  </si>
  <si>
    <t>The half-hour profile is where a reading is taken every half-hour and is useful for performance analysis.</t>
  </si>
  <si>
    <t>Back to Guidance</t>
  </si>
  <si>
    <t>1</t>
  </si>
  <si>
    <t>2</t>
  </si>
  <si>
    <t>3</t>
  </si>
  <si>
    <t>4</t>
  </si>
  <si>
    <t>5</t>
  </si>
  <si>
    <t>If a developer is going to use their own monitoring equipment (rather than the Energence compatible equipment) then they need to contact Energence asap.</t>
  </si>
  <si>
    <t>Advice on installation of equipment</t>
  </si>
  <si>
    <t>Cost</t>
  </si>
  <si>
    <t>Liaising with Ealing Council</t>
  </si>
  <si>
    <t>Clarifying Planning policy issue</t>
  </si>
  <si>
    <t>CSV file configuration</t>
  </si>
  <si>
    <t>Incorrect SIM card installation</t>
  </si>
  <si>
    <t>Data acquisition</t>
  </si>
  <si>
    <t>Officer support time</t>
  </si>
  <si>
    <t>Description</t>
  </si>
  <si>
    <t>Uses</t>
  </si>
  <si>
    <t>Requirements</t>
  </si>
  <si>
    <t xml:space="preserve">Monitoring PV or wind/hydro turbines - or grid electricity import/export. </t>
  </si>
  <si>
    <t>Pulse meter - general</t>
  </si>
  <si>
    <t>Records kWh data but with no built in wireless modem.</t>
  </si>
  <si>
    <t>Comprises a flow sensor for measuring how much hot water is generated by the renewable/low-carbon system + two temperature sensors that measure the heat of the water. The data from the three sensors are combined in a heat meter hub that calculates the kWh output of the system.</t>
  </si>
  <si>
    <t>Electric meter with an inbuilt mobile phone modem that transmits kWh data once a day.</t>
  </si>
  <si>
    <t>Multi channel type of smart meter that more than one pulse meter can be plugged into. The data-logger sends out the data from all the meters each day.</t>
  </si>
  <si>
    <t>Cost schedule</t>
  </si>
  <si>
    <t>Equipment details</t>
  </si>
  <si>
    <t>Installation details</t>
  </si>
  <si>
    <t>Monitoring diagrams</t>
  </si>
  <si>
    <t>General guidance</t>
  </si>
  <si>
    <t>CSV file example</t>
  </si>
  <si>
    <t>Calculator links</t>
  </si>
  <si>
    <t>Dashboard displays</t>
  </si>
  <si>
    <t>Phone or appointment</t>
  </si>
  <si>
    <t>Technical and/or Planning</t>
  </si>
  <si>
    <t>Details</t>
  </si>
  <si>
    <t>Ongoing help throught process</t>
  </si>
  <si>
    <t>Booster aerials</t>
  </si>
  <si>
    <t>Aerials can vary in size from 5cm to 1m. Sometimes they will need to be located on an external wall.</t>
  </si>
  <si>
    <t>CT feed though block</t>
  </si>
  <si>
    <t>Placed around the three wires of a 3-phase system</t>
  </si>
  <si>
    <t>The three wires encased in one block</t>
  </si>
  <si>
    <t>Individual wire blocks</t>
  </si>
  <si>
    <t xml:space="preserve">Configuring CT clamps is complicated and has to be done in the right order. Correct training and experience is required. </t>
  </si>
  <si>
    <t xml:space="preserve">Durable casing. Lockable. </t>
  </si>
  <si>
    <t>This saves the time consuming process of collating the figures each quarter.</t>
  </si>
  <si>
    <t>Developers can request an annual report that identifies:</t>
  </si>
  <si>
    <t>These dispay can cycle between different dashboards and graphs.</t>
  </si>
  <si>
    <t>Above is an example of a branded platform.</t>
  </si>
  <si>
    <t>An automated email alert is sent if the renewable/low-carbon energy equipment stops sending data, or the performance of the equipment falls away.</t>
  </si>
  <si>
    <t>- Meter failure: Very unlikely</t>
  </si>
  <si>
    <t>- Total revenue earned</t>
  </si>
  <si>
    <t xml:space="preserve">- Average equipment performance </t>
  </si>
  <si>
    <t>- Revenue earned against equipment performance</t>
  </si>
  <si>
    <t>- kWh generation</t>
  </si>
  <si>
    <t>- kWh parasitic load for some turbines</t>
  </si>
  <si>
    <t>- kWh thermal output</t>
  </si>
  <si>
    <t>- kWh electrical output</t>
  </si>
  <si>
    <t>Heat pump/Solar thermal</t>
  </si>
  <si>
    <t>Data-logger: Domestic</t>
  </si>
  <si>
    <t>Data-logger: Commercial</t>
  </si>
  <si>
    <t>Single phase "smart" meter</t>
  </si>
  <si>
    <t>3-phase "smart" meter</t>
  </si>
  <si>
    <t>GPRS "smart" electric meter</t>
  </si>
  <si>
    <t>Smart meter</t>
  </si>
  <si>
    <r>
      <t>Data-loggers:</t>
    </r>
    <r>
      <rPr>
        <sz val="11"/>
        <color rgb="FF333333"/>
        <rFont val="Arial"/>
        <family val="2"/>
      </rPr>
      <t xml:space="preserve"> for thermal or multiple device monitoring.</t>
    </r>
  </si>
  <si>
    <r>
      <rPr>
        <b/>
        <sz val="11"/>
        <color rgb="FF333333"/>
        <rFont val="Arial"/>
        <family val="2"/>
      </rPr>
      <t>Miscellaneous equipment:</t>
    </r>
    <r>
      <rPr>
        <sz val="11"/>
        <color rgb="FF333333"/>
        <rFont val="Arial"/>
        <family val="2"/>
      </rPr>
      <t xml:space="preserve"> Booster aerials, CT clamps, protective meter boxes. Other equipment can be supplied at industry standard prices on request.</t>
    </r>
  </si>
  <si>
    <r>
      <rPr>
        <b/>
        <sz val="11"/>
        <color rgb="FF333333"/>
        <rFont val="Arial"/>
        <family val="2"/>
      </rPr>
      <t>SIM card + data handling:</t>
    </r>
    <r>
      <rPr>
        <sz val="11"/>
        <color rgb="FF333333"/>
        <rFont val="Arial"/>
        <family val="2"/>
      </rPr>
      <t xml:space="preserve"> </t>
    </r>
    <r>
      <rPr>
        <i/>
        <sz val="11"/>
        <color rgb="FF333333"/>
        <rFont val="Arial"/>
        <family val="2"/>
      </rPr>
      <t>This is the use of GPRS G2 mobile phone technology to transmit the monitored data to the web-platform.</t>
    </r>
  </si>
  <si>
    <r>
      <rPr>
        <b/>
        <sz val="11"/>
        <color rgb="FF333333"/>
        <rFont val="Arial"/>
        <family val="2"/>
      </rPr>
      <t>Automated alerts:</t>
    </r>
    <r>
      <rPr>
        <sz val="11"/>
        <color rgb="FF333333"/>
        <rFont val="Arial"/>
        <family val="2"/>
      </rPr>
      <t xml:space="preserve"> If renewable/low-carbon equipment fails or there is a drop in performance an email is sent to the developer (or their chosen maintenance company).</t>
    </r>
  </si>
  <si>
    <r>
      <rPr>
        <b/>
        <sz val="11"/>
        <color rgb="FF333333"/>
        <rFont val="Arial"/>
        <family val="2"/>
      </rPr>
      <t>Ealing Council:</t>
    </r>
    <r>
      <rPr>
        <sz val="11"/>
        <color rgb="FF333333"/>
        <rFont val="Arial"/>
        <family val="2"/>
      </rPr>
      <t xml:space="preserve"> Consultation with energy planning officers is charged by the hour.</t>
    </r>
  </si>
  <si>
    <t xml:space="preserve"> - Location</t>
  </si>
  <si>
    <t xml:space="preserve"> - Meter number</t>
  </si>
  <si>
    <t xml:space="preserve"> - kWh reading</t>
  </si>
  <si>
    <t>Any make of data-logger can be used provided thay are able to "talk" to the Ealing platform.</t>
  </si>
  <si>
    <t>GPRS: 2/3G broadband communications</t>
  </si>
  <si>
    <t>The most common option is smart meters and data-loggers that use GPRS mobile phone telemetry to send the kWh data to the platform.</t>
  </si>
  <si>
    <t>A data-logger has multiple inputs for monitoring different pulse meter data streams.</t>
  </si>
  <si>
    <t>Ealing Council's Planning Dept have commissioned Energence Ltd to provide them with an energy monitoring web-platform for confirming compliance with their renewable/low-carbon energy Planning policies.</t>
  </si>
  <si>
    <t>The cost is automatically displayed in the running total boxes</t>
  </si>
  <si>
    <t>Link to complete price schedule</t>
  </si>
  <si>
    <t>Quarterly FiT / RHI / ROC downloads</t>
  </si>
  <si>
    <t>Monitoring requirements</t>
  </si>
  <si>
    <t>Technology</t>
  </si>
  <si>
    <t>Requires</t>
  </si>
  <si>
    <t>Heat + electric meter + data-logger</t>
  </si>
  <si>
    <t>Heat meter + data-logger</t>
  </si>
  <si>
    <t>Electric + gas meter + data-logger</t>
  </si>
  <si>
    <t>Photovoltaic:</t>
  </si>
  <si>
    <t>Micro-hydro turbine:</t>
  </si>
  <si>
    <t>Solar thermal:</t>
  </si>
  <si>
    <t>Ground/Air Source Heat pumps:</t>
  </si>
  <si>
    <t>Biomass boiler:</t>
  </si>
  <si>
    <t>Combined Heat &amp; Power:</t>
  </si>
  <si>
    <t>Biofuel generator:</t>
  </si>
  <si>
    <t>Examples of monitoring methods</t>
  </si>
  <si>
    <t>Solar water or heat pump monitoring - domestic</t>
  </si>
  <si>
    <t>Additional monitoring platform services:</t>
  </si>
  <si>
    <t>The kWh data is processed by the Ealing/Energence platform in the form of CSV files. CSV files look like Excel spreadsheets.</t>
  </si>
  <si>
    <t>For example: If developers are using a Building Management System for large and complex installations such as a CHP. M&amp;E consultants need to contact Energence to set up the FTP.</t>
  </si>
  <si>
    <t>5,000 m2 / 25 residential units</t>
  </si>
  <si>
    <t>Alerts/Downloads/Reports</t>
  </si>
  <si>
    <t>EALING CALCULATOR: Guidance</t>
  </si>
  <si>
    <t>Filling in the cost calculator</t>
  </si>
  <si>
    <t>GO TO CALCULATOR</t>
  </si>
  <si>
    <t># units carried over</t>
  </si>
  <si>
    <r>
      <t xml:space="preserve">Branded web-platform </t>
    </r>
    <r>
      <rPr>
        <i/>
        <sz val="12"/>
        <rFont val="Arial"/>
        <family val="2"/>
      </rPr>
      <t>- select</t>
    </r>
  </si>
  <si>
    <t>Yes - Branded Platform</t>
  </si>
  <si>
    <t>All info links</t>
  </si>
  <si>
    <t>Info links</t>
  </si>
  <si>
    <t>- kWh parasitic electric load</t>
  </si>
  <si>
    <t xml:space="preserve">                                                         Electric generation meter</t>
  </si>
  <si>
    <t xml:space="preserve">                                                         Heat generation meter</t>
  </si>
  <si>
    <t>Key dashboard displays</t>
  </si>
  <si>
    <t xml:space="preserve">      Birth Certificate holds info and key monitored data</t>
  </si>
  <si>
    <t>ADDITIONAL PLATFORM SERVICES</t>
  </si>
  <si>
    <r>
      <t xml:space="preserve">EQUIPMENT information - </t>
    </r>
    <r>
      <rPr>
        <i/>
        <sz val="12"/>
        <color rgb="FFC00000"/>
        <rFont val="Arial"/>
        <family val="2"/>
      </rPr>
      <t>scroll down</t>
    </r>
  </si>
  <si>
    <t>Required if GPRS signal is not strong enough at the exact location point of the smart meter or data-logger.</t>
  </si>
  <si>
    <t>For when meters that are installed externally or in occupied rooms or need protection.</t>
  </si>
  <si>
    <t>For monitoring 3-phase metered systems.</t>
  </si>
  <si>
    <t>Used for monitoring the different components of a renewable energy system (such as the hot water generation meter of a solar thermal system as well as the parasitic load electric meter. Also used for monitoring more than one technology at a time: eg. heat pump + solar thermal or PV + heat pump.</t>
  </si>
  <si>
    <t>Used in conjunction with data-loggers for monitoring solar thermal/heat pumps/CHP.</t>
  </si>
  <si>
    <t>Type in number of units required.</t>
  </si>
  <si>
    <t>Heat meters</t>
  </si>
  <si>
    <t>CALC. Equipment &amp; Installation</t>
  </si>
  <si>
    <t xml:space="preserve">Energence will respond to key issues about energy equipment monitoring and how the monitoring platform operates. Additional detailed advice and project management is chargable. A situation where this could be relevant is if Energence was asked to research the monitoring of a specific configuration of technologies, or if SIM cards have been installed incorrectly and remedial work is needed to rectify the situation. </t>
  </si>
  <si>
    <t>Examples of indicative hours + costs</t>
  </si>
  <si>
    <t xml:space="preserve"> Many of the cells have instructions if you click on them and some are linked to explanation pages.</t>
  </si>
  <si>
    <t>Grid energy companies administer the schemes on behalf of the Government.</t>
  </si>
  <si>
    <t>The Platform holds the renewable/low-carbon energy equipment kWh and performance data in a database.</t>
  </si>
  <si>
    <t>The alert is configured to trigger when performance fall below a set level for a certain number of days.</t>
  </si>
  <si>
    <t>- Total kWhs generated</t>
  </si>
  <si>
    <t>Data loss may not be the failure of the generating equipment but of the monitoring equipment. There are several reasons why this may happen:</t>
  </si>
  <si>
    <t xml:space="preserve">        Equipment failure email alert</t>
  </si>
  <si>
    <t xml:space="preserve">        Equipment performance email alert</t>
  </si>
  <si>
    <t>OFFICER SUPPORT TIME</t>
  </si>
  <si>
    <t>Back to CALC. Equipment &amp; Installation</t>
  </si>
  <si>
    <r>
      <t xml:space="preserve">The costs are divided into five colour coded sections below:           </t>
    </r>
    <r>
      <rPr>
        <i/>
        <sz val="11"/>
        <color rgb="FF333333"/>
        <rFont val="Arial"/>
        <family val="2"/>
      </rPr>
      <t>Please see info links for more details</t>
    </r>
  </si>
  <si>
    <t>COMMA SEPARATED VARIABLE (CSV) FILES</t>
  </si>
  <si>
    <t>info@energence.co.uk</t>
  </si>
  <si>
    <t>01865 423 678</t>
  </si>
  <si>
    <t>"Cloud" alternative data management option</t>
  </si>
  <si>
    <t xml:space="preserve">Rather than developers automatically sending the CSV files to Energence it is possible for them to deposit the data each night in a web-cloud (eg. Google or Amazon). Ealing/Energence will automatically pull down the data from the "cloud". </t>
  </si>
  <si>
    <t xml:space="preserve"> - Date of reading</t>
  </si>
  <si>
    <t xml:space="preserve">Smart meters and data-loggers have SIM cards in. </t>
  </si>
  <si>
    <r>
      <t xml:space="preserve">The columns and rows of the spreadsheet denote for each renewable energy  installation the: </t>
    </r>
    <r>
      <rPr>
        <i/>
        <u/>
        <sz val="11"/>
        <color rgb="FF0066FF"/>
        <rFont val="Arial"/>
        <family val="2"/>
      </rPr>
      <t>Example</t>
    </r>
  </si>
  <si>
    <t xml:space="preserve">In this situation the developer will need to forward the CSV files via FTP at a specified time each day. </t>
  </si>
  <si>
    <t>SIM cards need to be configured to the Ealing platform software program.</t>
  </si>
  <si>
    <t>CSV file example of half-hour data</t>
  </si>
  <si>
    <t>This calculator will provide key information and indicative costs for developers</t>
  </si>
  <si>
    <t>Yes - select</t>
  </si>
  <si>
    <t>Development size (may be combination)</t>
  </si>
  <si>
    <r>
      <t>Less than 1,000 m</t>
    </r>
    <r>
      <rPr>
        <vertAlign val="superscript"/>
        <sz val="12"/>
        <color theme="1"/>
        <rFont val="Arial"/>
        <family val="2"/>
      </rPr>
      <t>2</t>
    </r>
    <r>
      <rPr>
        <sz val="12"/>
        <color theme="1"/>
        <rFont val="Arial"/>
        <family val="2"/>
      </rPr>
      <t xml:space="preserve"> non-residential</t>
    </r>
  </si>
  <si>
    <t>Less than 10 residential units</t>
  </si>
  <si>
    <t>Type in</t>
  </si>
  <si>
    <t>This is the only mandatory section of the calculator - please complete</t>
  </si>
  <si>
    <t>10+ residential unit calculator cell</t>
  </si>
  <si>
    <t>1,000+ m2 calculator cell</t>
  </si>
  <si>
    <t>Residential development - select</t>
  </si>
  <si>
    <t>Non-residential development - select</t>
  </si>
  <si>
    <t>Platform fees + officer support</t>
  </si>
  <si>
    <t xml:space="preserve"> </t>
  </si>
  <si>
    <t>The Energence programming costs for configuring the CSV files to make them compatible with the web-platform is included in the basic Platform fees.</t>
  </si>
  <si>
    <t xml:space="preserve"> - Processing of monitored data.</t>
  </si>
  <si>
    <t xml:space="preserve"> - Hosting of Birth Certificates.</t>
  </si>
  <si>
    <t>Basic Platform fees</t>
  </si>
  <si>
    <t>CALC. Platform &amp; officer support</t>
  </si>
  <si>
    <t>Additional residential units (above 10)</t>
  </si>
  <si>
    <r>
      <t>Additional non-residential m2 (above 1,000 m</t>
    </r>
    <r>
      <rPr>
        <vertAlign val="superscript"/>
        <sz val="12"/>
        <color theme="1"/>
        <rFont val="Arial"/>
        <family val="2"/>
      </rPr>
      <t>2)</t>
    </r>
  </si>
  <si>
    <t>Over 10 residential units</t>
  </si>
  <si>
    <t>10 (or fewer) residential units</t>
  </si>
  <si>
    <t xml:space="preserve"> 10 (or less) Residential units</t>
  </si>
  <si>
    <t>More than 10 Residential units</t>
  </si>
  <si>
    <t>More than 1,000 m2 Non-residential development</t>
  </si>
  <si>
    <r>
      <t>1,000 m</t>
    </r>
    <r>
      <rPr>
        <vertAlign val="superscript"/>
        <sz val="12"/>
        <color theme="1"/>
        <rFont val="Arial"/>
        <family val="2"/>
      </rPr>
      <t>2</t>
    </r>
    <r>
      <rPr>
        <sz val="12"/>
        <color theme="1"/>
        <rFont val="Arial"/>
        <family val="2"/>
      </rPr>
      <t xml:space="preserve"> (or less) Non-residential</t>
    </r>
  </si>
  <si>
    <r>
      <t>More than 1,000 m</t>
    </r>
    <r>
      <rPr>
        <vertAlign val="superscript"/>
        <sz val="12"/>
        <color theme="1"/>
        <rFont val="Arial"/>
        <family val="2"/>
      </rPr>
      <t>2</t>
    </r>
    <r>
      <rPr>
        <sz val="12"/>
        <color theme="1"/>
        <rFont val="Arial"/>
        <family val="2"/>
      </rPr>
      <t xml:space="preserve"> Non-residential</t>
    </r>
  </si>
  <si>
    <t>1,000 m2 (or less) Non-residential development</t>
  </si>
  <si>
    <t xml:space="preserve">This is the only mandatory section of the calculator and must be completed. </t>
  </si>
  <si>
    <t>BASIC WEB-PLATFORM FEES</t>
  </si>
  <si>
    <t xml:space="preserve">    £50 per residential unit</t>
  </si>
  <si>
    <t xml:space="preserve">    £0.50 per m2</t>
  </si>
  <si>
    <t>Platform &amp; additional support</t>
  </si>
  <si>
    <t>Back to CALC. Platform &amp; officer support</t>
  </si>
  <si>
    <t>If the developer is using their own equipment suppliers then only the minimum web-platform fee will be chargeable.</t>
  </si>
  <si>
    <t>Go to the Calculator box below that takes you to the Platform and Officer support section:</t>
  </si>
  <si>
    <t>In the "Equipment" section input the number of each item of equipment required:</t>
  </si>
  <si>
    <t>These volumes are displayed on the other sections.</t>
  </si>
  <si>
    <t>Platform fees and additional consultation or project management time:</t>
  </si>
  <si>
    <r>
      <rPr>
        <b/>
        <i/>
        <sz val="11"/>
        <color rgb="FF333333"/>
        <rFont val="Arial"/>
        <family val="2"/>
      </rPr>
      <t xml:space="preserve">Energence will provide basic advice and guidance.                   </t>
    </r>
    <r>
      <rPr>
        <i/>
        <sz val="11"/>
        <color rgb="FF333333"/>
        <rFont val="Arial"/>
        <family val="2"/>
      </rPr>
      <t>Additional project management and problem rectification, etc will be charged for at an hourly rate.</t>
    </r>
  </si>
  <si>
    <r>
      <t xml:space="preserve">The basic </t>
    </r>
    <r>
      <rPr>
        <b/>
        <sz val="11"/>
        <rFont val="Arial"/>
        <family val="2"/>
      </rPr>
      <t>web-platform fee</t>
    </r>
    <r>
      <rPr>
        <sz val="11"/>
        <rFont val="Arial"/>
        <family val="2"/>
      </rPr>
      <t xml:space="preserve"> is calculated on the size of the development or the number of residential units.</t>
    </r>
  </si>
  <si>
    <t>If Energence takes responsibility for the supply of monitoring equipment and data processing then this may be an easier option for developers.</t>
  </si>
  <si>
    <t>CALC. SIM cards &amp; data handling</t>
  </si>
  <si>
    <t>Back to CALC. SIM cards &amp; data handling</t>
  </si>
  <si>
    <t>GSM signal strength should always be checked at the exact location of the meter or booster aerial if fitted.</t>
  </si>
  <si>
    <t>Registers a pulse for each kWh, litre of fuel, or m3 of gas</t>
  </si>
  <si>
    <t>Monitoring electricity, hot water, gas, &amp; fuel use</t>
  </si>
  <si>
    <t>Sufficient installation and access room required.</t>
  </si>
  <si>
    <t>SIM cards + data handling</t>
  </si>
  <si>
    <t>p/m2</t>
  </si>
  <si>
    <t xml:space="preserve">    £500 + £5 per additional unit (over 10)</t>
  </si>
  <si>
    <t xml:space="preserve">    £500 + £0.05 per additional m2 (over 1,000)</t>
  </si>
  <si>
    <t>More than 10</t>
  </si>
  <si>
    <t>A commercial logger is needed for larger systems or when more than one renewable device is being monitored - such as a heat pump and PV, or when a parasitic load electreic meter is required for monitoring the efficiency of a thermal system.</t>
  </si>
  <si>
    <t>Any additional management or installation costs will be in the form of a direct contract between Energence and the developer.</t>
  </si>
  <si>
    <r>
      <t xml:space="preserve">Booster aerials </t>
    </r>
    <r>
      <rPr>
        <i/>
        <sz val="12"/>
        <color theme="1"/>
        <rFont val="Arial"/>
        <family val="2"/>
      </rPr>
      <t>(incl connector)</t>
    </r>
  </si>
  <si>
    <t>3-phase CT electric meter (conventional)</t>
  </si>
  <si>
    <t>Technology research and development may also affect equipment costs.</t>
  </si>
  <si>
    <t>Complete equipment cost schedule</t>
  </si>
  <si>
    <r>
      <t xml:space="preserve">Heat meter (commercial) - </t>
    </r>
    <r>
      <rPr>
        <i/>
        <sz val="12"/>
        <color theme="1"/>
        <rFont val="Arial"/>
        <family val="2"/>
      </rPr>
      <t>indicative</t>
    </r>
  </si>
  <si>
    <t>Data-logger: Medium</t>
  </si>
  <si>
    <t>Developers may choose to use their own equipment supply/installation company</t>
  </si>
  <si>
    <t>6</t>
  </si>
  <si>
    <t>info</t>
  </si>
  <si>
    <t>Financing option 1 - Enforcement Condition</t>
  </si>
  <si>
    <t>This option is for developers who chose to use their own equipment and installation provider.</t>
  </si>
  <si>
    <t>The basic Enforcement Condition fee covers:</t>
  </si>
  <si>
    <t xml:space="preserve"> - Basic administration &amp; initial liaison.</t>
  </si>
  <si>
    <t>Financing option 2 - Section 106 (S106)</t>
  </si>
  <si>
    <t>Basic fees methodology</t>
  </si>
  <si>
    <r>
      <t xml:space="preserve">Select the finacing option - </t>
    </r>
    <r>
      <rPr>
        <sz val="11"/>
        <color rgb="FFFFFF00"/>
        <rFont val="Arial"/>
        <family val="2"/>
      </rPr>
      <t>either through Enforcement Condition (mimimum platform fee) or S106</t>
    </r>
  </si>
  <si>
    <t>Select financing option: EC or S106</t>
  </si>
  <si>
    <t>Enforcement Condition basic fee</t>
  </si>
  <si>
    <t>Section 106 turnkey solution</t>
  </si>
  <si>
    <t>EC</t>
  </si>
  <si>
    <t>S106</t>
  </si>
  <si>
    <t>Financing option selected</t>
  </si>
  <si>
    <t>&lt;</t>
  </si>
  <si>
    <t>x 3 yrs</t>
  </si>
  <si>
    <t>Single heat output and single parasitic load</t>
  </si>
  <si>
    <t>Planning officers or developers click on row to access individual Birth Certificates</t>
  </si>
  <si>
    <t xml:space="preserve">Multiple installations are grouped together on the web-platform. </t>
  </si>
  <si>
    <r>
      <t>% of CO</t>
    </r>
    <r>
      <rPr>
        <vertAlign val="subscript"/>
        <sz val="11"/>
        <color rgb="FF663300"/>
        <rFont val="Calibri"/>
        <family val="2"/>
        <scheme val="minor"/>
      </rPr>
      <t xml:space="preserve">2 </t>
    </r>
    <r>
      <rPr>
        <sz val="11"/>
        <color rgb="FF663300"/>
        <rFont val="Calibri"/>
        <family val="2"/>
        <scheme val="minor"/>
      </rPr>
      <t>reduction shown in final column</t>
    </r>
  </si>
  <si>
    <t>Individual installations (in the above case PV) display kWh generation and performance</t>
  </si>
  <si>
    <t>Raw data stored in historical database for analysis</t>
  </si>
  <si>
    <t>Developers can have a selection of dashboard displays for a single or for multiple buildings.</t>
  </si>
  <si>
    <t>Developers can upload logos and promotional material to the Platform.</t>
  </si>
  <si>
    <t>This is what the developer will see when they (or their partners) log onto the platform.</t>
  </si>
  <si>
    <t>The monitoring costs input on the calculator are indicative and may vary depending on the availability of monitoring equipment and associated data handling, and the officer support time untimately required by the developer.</t>
  </si>
  <si>
    <r>
      <t># units or m</t>
    </r>
    <r>
      <rPr>
        <vertAlign val="superscript"/>
        <sz val="11"/>
        <color theme="1"/>
        <rFont val="Arial"/>
        <family val="2"/>
      </rPr>
      <t>2</t>
    </r>
  </si>
  <si>
    <t xml:space="preserve">                                  PV generation "smart" meter</t>
  </si>
  <si>
    <t xml:space="preserve">                               Parasitic electric meter</t>
  </si>
  <si>
    <t xml:space="preserve">                                     Data-logger</t>
  </si>
  <si>
    <t xml:space="preserve">                 heat output meter</t>
  </si>
  <si>
    <t>Total combined Ealing and Energence officer support</t>
  </si>
  <si>
    <t>Air Source Heat Pump (Domestic)</t>
  </si>
  <si>
    <t>Air Source Heat Pump (Commercial)</t>
  </si>
  <si>
    <t>CHP (Biomass/Biofuel)</t>
  </si>
  <si>
    <t>CHP (Grid gas)</t>
  </si>
  <si>
    <t>Select technology</t>
  </si>
  <si>
    <t>Select from drop-down menu</t>
  </si>
  <si>
    <t>BASIC PLATFORM FEES</t>
  </si>
  <si>
    <r>
      <t xml:space="preserve">Complete the Data and Platform sections - </t>
    </r>
    <r>
      <rPr>
        <i/>
        <sz val="11"/>
        <color rgb="FFFFFF00"/>
        <rFont val="Arial"/>
        <family val="2"/>
      </rPr>
      <t>these are multiplied by 3 (years of monitoring)</t>
    </r>
  </si>
  <si>
    <t xml:space="preserve">Ealing Council and Energence Ltd will offer general advice on the monitoring of renewable/low-carbon (or other) systems, however, they accept no liability for decisions made by the developer or their associates. </t>
  </si>
  <si>
    <t>It is the responsibility of the developer (or their associates) to understand, decide upon, and implement the technical requirements of the monitoring.</t>
  </si>
  <si>
    <t xml:space="preserve">To claim Feed in Tariff revenue the meters have to read every quarter. </t>
  </si>
  <si>
    <t>The FiT / RHI download options allows developers to download the quarterly kWh figures as an Excel spreadsheet in the correct format that can then be forwarded to the claimant's provider.</t>
  </si>
  <si>
    <t>Calculator costs for additional Energy Monitoring Platform service are multiplied by 3 (years of monitoring required by Ealing Council).</t>
  </si>
  <si>
    <t xml:space="preserve">The downloading of kWh data may be subject to data protection issues - particurarly with respect to private homeowners. </t>
  </si>
  <si>
    <t>Suitable for example for housing association multi-installations such as terraced housing with individual PV panels or solar thermal or heat pumps.</t>
  </si>
  <si>
    <t>Developers should discuss this option with Energence Ltd,</t>
  </si>
  <si>
    <t>£8 p/logger</t>
  </si>
  <si>
    <t>DOWNLOAD PERFORMANCE + FINANCIAL report</t>
  </si>
  <si>
    <t># installs</t>
  </si>
  <si>
    <t>Total number of systems &amp; kWp</t>
  </si>
  <si>
    <r>
      <rPr>
        <b/>
        <u/>
        <sz val="12"/>
        <color theme="1"/>
        <rFont val="Arial"/>
        <family val="2"/>
      </rPr>
      <t>Please note</t>
    </r>
    <r>
      <rPr>
        <b/>
        <sz val="12"/>
        <color theme="1"/>
        <rFont val="Arial"/>
        <family val="2"/>
      </rPr>
      <t xml:space="preserve">: </t>
    </r>
    <r>
      <rPr>
        <sz val="12"/>
        <color theme="1"/>
        <rFont val="Arial"/>
        <family val="2"/>
      </rPr>
      <t>Equipment and data telemetry (SIM card) costs are quoted at the current retail price of the equipment or service specified.</t>
    </r>
  </si>
  <si>
    <t xml:space="preserve">    This will be for more complex or multi-meter installations - and represents an average daily rate.</t>
  </si>
  <si>
    <t>kWp total</t>
  </si>
  <si>
    <r>
      <rPr>
        <i/>
        <sz val="11"/>
        <color rgb="FF006600"/>
        <rFont val="Calibri"/>
        <family val="2"/>
      </rPr>
      <t>©</t>
    </r>
    <r>
      <rPr>
        <i/>
        <sz val="11"/>
        <color rgb="FF006600"/>
        <rFont val="Arial"/>
        <family val="2"/>
      </rPr>
      <t xml:space="preserve"> Energence Ltd</t>
    </r>
  </si>
  <si>
    <t>Powered by Energence</t>
  </si>
  <si>
    <t>Net total</t>
  </si>
  <si>
    <r>
      <rPr>
        <sz val="14"/>
        <rFont val="Arial"/>
        <family val="2"/>
      </rPr>
      <t>VAT</t>
    </r>
    <r>
      <rPr>
        <b/>
        <sz val="14"/>
        <rFont val="Arial"/>
        <family val="2"/>
      </rPr>
      <t xml:space="preserve"> </t>
    </r>
    <r>
      <rPr>
        <sz val="14"/>
        <rFont val="Arial"/>
        <family val="2"/>
      </rPr>
      <t>@ 20%</t>
    </r>
  </si>
  <si>
    <t>The equipment and additional sevices costs may be subject to change depending on the final requirements. The basic fee will not change.</t>
  </si>
  <si>
    <t>Delivery</t>
  </si>
  <si>
    <t>Delivery charge (per despatch)</t>
  </si>
  <si>
    <t xml:space="preserve">Delivery  </t>
  </si>
  <si>
    <t>Total equipment &amp; delivery costs</t>
  </si>
  <si>
    <t>Gross TOTAL</t>
  </si>
  <si>
    <t>DHN (District Heat Network)</t>
  </si>
  <si>
    <t>Version</t>
  </si>
  <si>
    <t>If Ealing/Energence does provide the monitoring equipment or other services then these costs will be incorporated into a Section 106 fee.</t>
  </si>
  <si>
    <t>Select renewable or CHP equipment to be installed.</t>
  </si>
  <si>
    <t>Hydro turbine</t>
  </si>
  <si>
    <t>Wind turbine</t>
  </si>
  <si>
    <t>Solar thermal system</t>
  </si>
  <si>
    <t>Ground Source Heat Pump</t>
  </si>
  <si>
    <t>Renewable/CHP technologies</t>
  </si>
  <si>
    <t>Biomass boiler</t>
  </si>
  <si>
    <t>Equipment/SIM card/data configuration</t>
  </si>
  <si>
    <t>Project management / Policy advice, etc</t>
  </si>
  <si>
    <t xml:space="preserve">Monitoring equipment installation </t>
  </si>
  <si>
    <t>p/day</t>
  </si>
  <si>
    <t># days</t>
  </si>
  <si>
    <t>Additional info</t>
  </si>
  <si>
    <t>Basic Platform fee</t>
  </si>
  <si>
    <t>Heat + electric meters + data-logger</t>
  </si>
  <si>
    <t>Development details (carried over)</t>
  </si>
  <si>
    <t>MONITORING COST CALCULATOR</t>
  </si>
  <si>
    <t>SIM cards + data (p/yr)</t>
  </si>
  <si>
    <t>Please note: SIM card data telemetry costs are quoted at the current retail price</t>
  </si>
  <si>
    <t>Back to collated Platform tab</t>
  </si>
  <si>
    <t>Forward to Platform services</t>
  </si>
  <si>
    <t>Back to Equipment tab</t>
  </si>
  <si>
    <t>Forward to SIM card &amp; Data</t>
  </si>
  <si>
    <t>Back to SIM cards &amp; Data</t>
  </si>
  <si>
    <r>
      <t xml:space="preserve">If they do they should note that the kWh data has to be transmitted to the Ealing/Energence monitoring Platform in the form of Comma Separated Variable (CSV) files. </t>
    </r>
    <r>
      <rPr>
        <b/>
        <i/>
        <u/>
        <sz val="11"/>
        <color rgb="FF66CCFF"/>
        <rFont val="Arial"/>
        <family val="2"/>
      </rPr>
      <t>More info</t>
    </r>
  </si>
  <si>
    <r>
      <t xml:space="preserve">Pulse meters: </t>
    </r>
    <r>
      <rPr>
        <sz val="11"/>
        <color rgb="FF333333"/>
        <rFont val="Arial"/>
        <family val="2"/>
      </rPr>
      <t>electricity and heat</t>
    </r>
  </si>
  <si>
    <t>Developers also get free access to the platform to view monitored data, generate graphs and download pdf performance reports.</t>
  </si>
  <si>
    <t>If a developer uses the Ealing/Energence turnkey solution for the supply of monitoring equipment/services along with the basic Ealing Council monitoring fee, then these costs are incorporated into a Section 106 Agreement.</t>
  </si>
  <si>
    <t xml:space="preserve">Ealing Council energy planning officers will provide a core service for assessing energy strategies and progressing Applications. However, developers and/or their consultants may need to consult with officers in greater details. In these situations Ealing will charge a fee for the additional advice and consultation. </t>
  </si>
  <si>
    <t>Project coordination</t>
  </si>
  <si>
    <t>Technical support (for installers)</t>
  </si>
  <si>
    <t>Sorting out meter serial numbers etc</t>
  </si>
  <si>
    <t>Project management/advice</t>
  </si>
  <si>
    <t>Monitoring (and other) equipment is supplied by Ealing/Energence at standard commercial prices.</t>
  </si>
  <si>
    <t>There is a minimum £480 per day charge for installation work.</t>
  </si>
  <si>
    <t>Fill in the number of predicted hours of installation work.</t>
  </si>
  <si>
    <r>
      <t>All meters need to be Ofgem/DECC/MID</t>
    </r>
    <r>
      <rPr>
        <sz val="11"/>
        <color rgb="FFC00000"/>
        <rFont val="Arial"/>
        <family val="2"/>
      </rPr>
      <t xml:space="preserve"> (EU Measuring Instruments Directive)</t>
    </r>
    <r>
      <rPr>
        <b/>
        <sz val="11"/>
        <color rgb="FFC00000"/>
        <rFont val="Arial"/>
        <family val="2"/>
      </rPr>
      <t xml:space="preserve"> approved. Necessary for claiming Feed in Tariff or Renewable Obligation Credit (for biofuel).</t>
    </r>
  </si>
  <si>
    <t>Domestic loggers can monitor a small heat pump, solar thermal, or biomass installation.</t>
  </si>
  <si>
    <t xml:space="preserve">Monitoring hot water generation of solar thermal, heat pumps, biomass and conventional gas boilers. </t>
  </si>
  <si>
    <t>If required Energence will supply SIM cards for suitable smart meters.</t>
  </si>
  <si>
    <r>
      <t>Other Platform services: Feed in Tariff admin. Company branded Platform (with logo, etc) Contact Energence -</t>
    </r>
    <r>
      <rPr>
        <sz val="12"/>
        <color rgb="FF0066FF"/>
        <rFont val="Arial"/>
        <family val="2"/>
      </rPr>
      <t xml:space="preserve"> </t>
    </r>
    <r>
      <rPr>
        <u/>
        <sz val="12"/>
        <color rgb="FF0066FF"/>
        <rFont val="Arial"/>
        <family val="2"/>
      </rPr>
      <t>branded platform</t>
    </r>
  </si>
  <si>
    <t>Equipment supply + installation if requested</t>
  </si>
  <si>
    <t>Equipment supply (+ installation)</t>
  </si>
  <si>
    <t>Energence installation service (Smart meters)</t>
  </si>
  <si>
    <t>£27 p/yr Daily data (x4 yrs)</t>
  </si>
  <si>
    <t>£37 p/yr Half-hour data (x4 yrs)</t>
  </si>
  <si>
    <t>x 4 yrs</t>
  </si>
  <si>
    <t>£6 p/meter p/yr (x3 yrs)</t>
  </si>
  <si>
    <t>Photovoltaic array: single-phase (&lt;15 kWp)</t>
  </si>
  <si>
    <t>Photovoltaic array: multi-phase (&gt;15 kWp)</t>
  </si>
  <si>
    <t>Conventional (visual read) meter</t>
  </si>
  <si>
    <t>Therefore, the parasitic electric load for heat pumps also needs to be monitored as well as the energy generation.</t>
  </si>
  <si>
    <r>
      <t>Ealing Council's renewable/low-carbon energy Planning policy is assessed in terms of CO</t>
    </r>
    <r>
      <rPr>
        <vertAlign val="subscript"/>
        <sz val="11"/>
        <color theme="1"/>
        <rFont val="Arial"/>
        <family val="2"/>
      </rPr>
      <t>2</t>
    </r>
    <r>
      <rPr>
        <sz val="11"/>
        <color theme="1"/>
        <rFont val="Arial"/>
        <family val="2"/>
      </rPr>
      <t xml:space="preserve"> reduction. </t>
    </r>
  </si>
  <si>
    <r>
      <t>The parasitic kWh load is deducted from the kWh generation to determine the kWh and CO</t>
    </r>
    <r>
      <rPr>
        <vertAlign val="subscript"/>
        <sz val="11"/>
        <color theme="1"/>
        <rFont val="Arial"/>
        <family val="2"/>
      </rPr>
      <t>2</t>
    </r>
    <r>
      <rPr>
        <sz val="11"/>
        <color theme="1"/>
        <rFont val="Arial"/>
        <family val="2"/>
      </rPr>
      <t xml:space="preserve"> reduction.</t>
    </r>
  </si>
  <si>
    <t>PV/Wind/hydro monitoring</t>
  </si>
  <si>
    <t>Wind turbines</t>
  </si>
  <si>
    <t>CHP &amp; Biomass monitoring</t>
  </si>
  <si>
    <t>- 10 minute granularity</t>
  </si>
  <si>
    <t>The alert is sent to Ealing Council officers and also to the Developer's consultants and/or maintenance company.</t>
  </si>
  <si>
    <t>Ealing may then inform the Developer that they not in compliance with the energy planning policy.</t>
  </si>
  <si>
    <t>- SIM card failure: Unsually incorrect installation of meter.</t>
  </si>
  <si>
    <t>Occupant or visiting electrician has turned off the PV system.</t>
  </si>
  <si>
    <t>PV system tripped out: Occassionally happens.</t>
  </si>
  <si>
    <t>- Damage or theft of equipment: Can happen</t>
  </si>
  <si>
    <t>LB Ealing</t>
  </si>
  <si>
    <t>Town/City</t>
  </si>
  <si>
    <t>kW size</t>
  </si>
  <si>
    <t>v6</t>
  </si>
  <si>
    <t>Electric meters + Data-logger</t>
  </si>
  <si>
    <t>DATA-LOGGER (multi-channel)</t>
  </si>
  <si>
    <r>
      <t xml:space="preserve">Meters should be installed at the same time as the renewable/CHP systems. This will normally be done by the developer's contractor and </t>
    </r>
    <r>
      <rPr>
        <u/>
        <sz val="12"/>
        <color rgb="FFC00000"/>
        <rFont val="Arial"/>
        <family val="2"/>
      </rPr>
      <t>not</t>
    </r>
    <r>
      <rPr>
        <sz val="12"/>
        <color rgb="FFC00000"/>
        <rFont val="Arial"/>
        <family val="2"/>
      </rPr>
      <t xml:space="preserve"> by Energence.</t>
    </r>
  </si>
  <si>
    <t>Mbus data-logger(s)</t>
  </si>
  <si>
    <t>Smart meter(s)</t>
  </si>
  <si>
    <t>£3 p/MBus meter point (x3 yrs)</t>
  </si>
  <si>
    <t>Electric meters / Loggers</t>
  </si>
  <si>
    <t>Smart meters / loggers</t>
  </si>
  <si>
    <t>Please note £3 per meter (heat, electric, water, etc).</t>
  </si>
  <si>
    <t>Number of logger MBus meters monitored</t>
  </si>
  <si>
    <t>CALC. Automated alerts</t>
  </si>
  <si>
    <t>SIM card data costs on the calculator are multiplied by 4 (years of required monitoring)</t>
  </si>
  <si>
    <t>Back to CALC. Automated alerts</t>
  </si>
  <si>
    <t>Single phase "smart" meter (GPRS)</t>
  </si>
  <si>
    <t>3-phase "smart" meter (GPRS)</t>
  </si>
  <si>
    <t>Data-logger (GPRS) MBus multi channel</t>
  </si>
  <si>
    <t>eg. heat or electric meters in a block</t>
  </si>
  <si>
    <r>
      <rPr>
        <b/>
        <u/>
        <sz val="12"/>
        <color theme="4" tint="-0.249977111117893"/>
        <rFont val="Arial"/>
        <family val="2"/>
      </rPr>
      <t>Please note</t>
    </r>
    <r>
      <rPr>
        <b/>
        <sz val="12"/>
        <color theme="4" tint="-0.249977111117893"/>
        <rFont val="Arial"/>
        <family val="2"/>
      </rPr>
      <t>:                                                                          If developers do not use Ealing/Energence to provide monitoring equipment, then only the basic fee plus officer support will be payable on commencement of construction.</t>
    </r>
  </si>
  <si>
    <t>Data for these meters / loggers</t>
  </si>
  <si>
    <r>
      <rPr>
        <u/>
        <sz val="12"/>
        <color theme="4" tint="-0.249977111117893"/>
        <rFont val="Arial"/>
        <family val="2"/>
      </rPr>
      <t>Please note</t>
    </r>
    <r>
      <rPr>
        <sz val="12"/>
        <color theme="4" tint="-0.249977111117893"/>
        <rFont val="Arial"/>
        <family val="2"/>
      </rPr>
      <t>: Equipment costs are quoted at the current retail price, and for equipment that is currently available.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</si>
</sst>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64" formatCode="&quot;£&quot;#,##0"/>
    <numFmt numFmtId="165" formatCode="&quot;£&quot;#,##0.0"/>
    <numFmt numFmtId="166" formatCode="0.0"/>
  </numFmts>
  <fonts count="178" x14ac:knownFonts="1">
    <font>
      <sz val="11"/>
      <color theme="1"/>
      <name val="Calibri"/>
      <family val="2"/>
      <scheme val="minor"/>
    </font>
    <font>
      <sz val="10"/>
      <color theme="1"/>
      <name val="Arial"/>
      <family val="2"/>
    </font>
    <font>
      <b/>
      <sz val="11"/>
      <name val="Arial"/>
      <family val="2"/>
    </font>
    <font>
      <sz val="11"/>
      <name val="Arial"/>
      <family val="2"/>
    </font>
    <font>
      <sz val="11"/>
      <color theme="1"/>
      <name val="Arial"/>
      <family val="2"/>
    </font>
    <font>
      <b/>
      <sz val="14"/>
      <name val="Arial"/>
      <family val="2"/>
    </font>
    <font>
      <sz val="12"/>
      <name val="Arial"/>
      <family val="2"/>
    </font>
    <font>
      <b/>
      <sz val="12"/>
      <name val="Arial"/>
      <family val="2"/>
    </font>
    <font>
      <sz val="12"/>
      <color theme="1"/>
      <name val="Arial"/>
      <family val="2"/>
    </font>
    <font>
      <b/>
      <sz val="12"/>
      <color theme="1"/>
      <name val="Arial"/>
      <family val="2"/>
    </font>
    <font>
      <sz val="12"/>
      <color rgb="FF0000FF"/>
      <name val="Arial"/>
      <family val="2"/>
    </font>
    <font>
      <i/>
      <sz val="12"/>
      <color rgb="FF0000FF"/>
      <name val="Arial"/>
      <family val="2"/>
    </font>
    <font>
      <i/>
      <sz val="12"/>
      <name val="Arial"/>
      <family val="2"/>
    </font>
    <font>
      <sz val="16"/>
      <color rgb="FF0000FF"/>
      <name val="Arial"/>
      <family val="2"/>
    </font>
    <font>
      <b/>
      <sz val="16"/>
      <name val="Arial"/>
      <family val="2"/>
    </font>
    <font>
      <b/>
      <sz val="14"/>
      <color rgb="FFFF0000"/>
      <name val="Arial"/>
      <family val="2"/>
    </font>
    <font>
      <sz val="10"/>
      <name val="Arial"/>
      <family val="2"/>
    </font>
    <font>
      <b/>
      <sz val="10"/>
      <name val="Arial"/>
      <family val="2"/>
    </font>
    <font>
      <b/>
      <sz val="11"/>
      <color theme="1"/>
      <name val="Calibri"/>
      <family val="2"/>
      <scheme val="minor"/>
    </font>
    <font>
      <sz val="11"/>
      <color rgb="FF0000FF"/>
      <name val="Arial"/>
      <family val="2"/>
    </font>
    <font>
      <u/>
      <sz val="9.35"/>
      <color theme="10"/>
      <name val="Calibri"/>
      <family val="2"/>
    </font>
    <font>
      <b/>
      <sz val="11"/>
      <color theme="1"/>
      <name val="Arial"/>
      <family val="2"/>
    </font>
    <font>
      <sz val="10"/>
      <color theme="1"/>
      <name val="Arial"/>
      <family val="2"/>
    </font>
    <font>
      <i/>
      <sz val="11"/>
      <color rgb="FF0000FF"/>
      <name val="Arial"/>
      <family val="2"/>
    </font>
    <font>
      <i/>
      <sz val="12"/>
      <color theme="1"/>
      <name val="Arial"/>
      <family val="2"/>
    </font>
    <font>
      <sz val="11"/>
      <color rgb="FFFF0000"/>
      <name val="Calibri"/>
      <family val="2"/>
      <scheme val="minor"/>
    </font>
    <font>
      <sz val="12"/>
      <color rgb="FF333333"/>
      <name val="Arial"/>
      <family val="2"/>
    </font>
    <font>
      <sz val="11"/>
      <color rgb="FF333333"/>
      <name val="Arial"/>
      <family val="2"/>
    </font>
    <font>
      <i/>
      <sz val="11"/>
      <color rgb="FF333333"/>
      <name val="Arial"/>
      <family val="2"/>
    </font>
    <font>
      <i/>
      <sz val="11"/>
      <color theme="1"/>
      <name val="Calibri"/>
      <family val="2"/>
      <scheme val="minor"/>
    </font>
    <font>
      <i/>
      <u/>
      <sz val="12"/>
      <color theme="10"/>
      <name val="Calibri"/>
      <family val="2"/>
      <scheme val="minor"/>
    </font>
    <font>
      <i/>
      <sz val="11"/>
      <name val="Arial"/>
      <family val="2"/>
    </font>
    <font>
      <sz val="9"/>
      <color theme="1"/>
      <name val="Arial"/>
      <family val="2"/>
    </font>
    <font>
      <i/>
      <u/>
      <sz val="12"/>
      <color rgb="FF0066FF"/>
      <name val="Calibri"/>
      <family val="2"/>
    </font>
    <font>
      <sz val="10"/>
      <color rgb="FF990000"/>
      <name val="Arial"/>
      <family val="2"/>
    </font>
    <font>
      <b/>
      <sz val="10"/>
      <color rgb="FF990000"/>
      <name val="Arial"/>
      <family val="2"/>
    </font>
    <font>
      <u/>
      <sz val="11"/>
      <color rgb="FF0033CC"/>
      <name val="Calibri"/>
      <family val="2"/>
    </font>
    <font>
      <u/>
      <sz val="12"/>
      <color rgb="FF0033CC"/>
      <name val="Calibri"/>
      <family val="2"/>
    </font>
    <font>
      <sz val="10"/>
      <color rgb="FF990033"/>
      <name val="Arial"/>
      <family val="2"/>
    </font>
    <font>
      <b/>
      <sz val="11"/>
      <color rgb="FF002060"/>
      <name val="Arial"/>
      <family val="2"/>
    </font>
    <font>
      <sz val="11"/>
      <color rgb="FF002060"/>
      <name val="Arial"/>
      <family val="2"/>
    </font>
    <font>
      <u/>
      <sz val="14"/>
      <color rgb="FF0033CC"/>
      <name val="Calibri"/>
      <family val="2"/>
    </font>
    <font>
      <b/>
      <u/>
      <sz val="12"/>
      <color theme="1"/>
      <name val="Arial"/>
      <family val="2"/>
    </font>
    <font>
      <sz val="10"/>
      <color theme="1"/>
      <name val="Calibri"/>
      <family val="2"/>
      <scheme val="minor"/>
    </font>
    <font>
      <sz val="11"/>
      <name val="Calibri"/>
      <family val="2"/>
      <scheme val="minor"/>
    </font>
    <font>
      <sz val="10"/>
      <name val="Calibri"/>
      <family val="2"/>
      <scheme val="minor"/>
    </font>
    <font>
      <b/>
      <sz val="10"/>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u/>
      <sz val="10"/>
      <color rgb="FF0033CC"/>
      <name val="Calibri"/>
      <family val="2"/>
    </font>
    <font>
      <i/>
      <sz val="11"/>
      <color rgb="FF002060"/>
      <name val="Arial"/>
      <family val="2"/>
    </font>
    <font>
      <i/>
      <sz val="11"/>
      <color theme="1"/>
      <name val="Arial"/>
      <family val="2"/>
    </font>
    <font>
      <sz val="12"/>
      <color theme="1"/>
      <name val="Calibri"/>
      <family val="2"/>
      <scheme val="minor"/>
    </font>
    <font>
      <b/>
      <sz val="11"/>
      <color rgb="FF5F5F5F"/>
      <name val="Calibri"/>
      <family val="2"/>
      <scheme val="minor"/>
    </font>
    <font>
      <sz val="11"/>
      <color rgb="FF5F5F5F"/>
      <name val="Calibri"/>
      <family val="2"/>
      <scheme val="minor"/>
    </font>
    <font>
      <b/>
      <sz val="11"/>
      <color rgb="FF990033"/>
      <name val="Calibri"/>
      <family val="2"/>
      <scheme val="minor"/>
    </font>
    <font>
      <i/>
      <sz val="10"/>
      <color rgb="FF990000"/>
      <name val="Arial"/>
      <family val="2"/>
    </font>
    <font>
      <sz val="10"/>
      <color theme="0"/>
      <name val="Arial"/>
      <family val="2"/>
    </font>
    <font>
      <b/>
      <sz val="11"/>
      <color rgb="FF333333"/>
      <name val="Arial"/>
      <family val="2"/>
    </font>
    <font>
      <b/>
      <i/>
      <sz val="11"/>
      <color rgb="FF333333"/>
      <name val="Arial"/>
      <family val="2"/>
    </font>
    <font>
      <sz val="11"/>
      <color rgb="FF000066"/>
      <name val="Arial"/>
      <family val="2"/>
    </font>
    <font>
      <sz val="11"/>
      <color rgb="FF4D4D4D"/>
      <name val="Calibri"/>
      <family val="2"/>
      <scheme val="minor"/>
    </font>
    <font>
      <sz val="12"/>
      <color rgb="FF5F5F5F"/>
      <name val="Calibri"/>
      <family val="2"/>
    </font>
    <font>
      <sz val="11"/>
      <color rgb="FF5F5F5F"/>
      <name val="Calibri"/>
      <family val="2"/>
    </font>
    <font>
      <i/>
      <u/>
      <sz val="12"/>
      <color rgb="FF0000FF"/>
      <name val="Calibri"/>
      <family val="2"/>
    </font>
    <font>
      <u/>
      <sz val="14"/>
      <color rgb="FF0000FF"/>
      <name val="Calibri"/>
      <family val="2"/>
    </font>
    <font>
      <sz val="14"/>
      <name val="Calibri"/>
      <family val="2"/>
      <scheme val="minor"/>
    </font>
    <font>
      <b/>
      <sz val="11"/>
      <color rgb="FF000066"/>
      <name val="Arial"/>
      <family val="2"/>
    </font>
    <font>
      <sz val="12"/>
      <color rgb="FFFF0000"/>
      <name val="Arial"/>
      <family val="2"/>
    </font>
    <font>
      <u/>
      <sz val="12"/>
      <color theme="10"/>
      <name val="Arial"/>
      <family val="2"/>
    </font>
    <font>
      <b/>
      <u/>
      <sz val="14"/>
      <color rgb="FF0033CC"/>
      <name val="Calibri"/>
      <family val="2"/>
    </font>
    <font>
      <b/>
      <sz val="14"/>
      <name val="Calibri"/>
      <family val="2"/>
      <scheme val="minor"/>
    </font>
    <font>
      <b/>
      <sz val="14"/>
      <name val="Calibri"/>
      <family val="2"/>
    </font>
    <font>
      <u/>
      <sz val="14"/>
      <color rgb="FF3399FF"/>
      <name val="Calibri"/>
      <family val="2"/>
    </font>
    <font>
      <sz val="12"/>
      <name val="Calibri"/>
      <family val="2"/>
      <scheme val="minor"/>
    </font>
    <font>
      <i/>
      <sz val="12"/>
      <name val="Calibri"/>
      <family val="2"/>
      <scheme val="minor"/>
    </font>
    <font>
      <sz val="12"/>
      <color theme="0"/>
      <name val="Arial"/>
      <family val="2"/>
    </font>
    <font>
      <i/>
      <sz val="14"/>
      <color rgb="FF4D4D4D"/>
      <name val="Calibri"/>
      <family val="2"/>
      <scheme val="minor"/>
    </font>
    <font>
      <b/>
      <sz val="11"/>
      <color rgb="FF4D4D4D"/>
      <name val="Calibri"/>
      <family val="2"/>
      <scheme val="minor"/>
    </font>
    <font>
      <sz val="10"/>
      <color rgb="FFFF0000"/>
      <name val="Arial"/>
      <family val="2"/>
    </font>
    <font>
      <sz val="12"/>
      <color rgb="FF0033CC"/>
      <name val="Calibri"/>
      <family val="2"/>
      <scheme val="minor"/>
    </font>
    <font>
      <i/>
      <sz val="12"/>
      <color rgb="FFC00000"/>
      <name val="Arial"/>
      <family val="2"/>
    </font>
    <font>
      <b/>
      <sz val="11"/>
      <color rgb="FFC00000"/>
      <name val="Arial"/>
      <family val="2"/>
    </font>
    <font>
      <sz val="11"/>
      <color rgb="FFC00000"/>
      <name val="Arial"/>
      <family val="2"/>
    </font>
    <font>
      <b/>
      <sz val="12"/>
      <color theme="0"/>
      <name val="Arial"/>
      <family val="2"/>
    </font>
    <font>
      <i/>
      <sz val="11"/>
      <color rgb="FF006600"/>
      <name val="Calibri"/>
      <family val="2"/>
    </font>
    <font>
      <i/>
      <sz val="11"/>
      <color rgb="FF006600"/>
      <name val="Arial"/>
      <family val="2"/>
    </font>
    <font>
      <i/>
      <sz val="12"/>
      <color rgb="FF006600"/>
      <name val="Calibri"/>
      <family val="2"/>
      <scheme val="minor"/>
    </font>
    <font>
      <u/>
      <sz val="12"/>
      <color rgb="FF0066FF"/>
      <name val="Calibri"/>
      <family val="2"/>
    </font>
    <font>
      <u/>
      <sz val="14"/>
      <color rgb="FF0066FF"/>
      <name val="Calibri"/>
      <family val="2"/>
    </font>
    <font>
      <b/>
      <i/>
      <sz val="11"/>
      <color rgb="FF003366"/>
      <name val="Arial"/>
      <family val="2"/>
    </font>
    <font>
      <b/>
      <i/>
      <sz val="12"/>
      <color rgb="FFFF0000"/>
      <name val="Arial"/>
      <family val="2"/>
    </font>
    <font>
      <sz val="12"/>
      <color rgb="FFC00000"/>
      <name val="Calibri"/>
      <family val="2"/>
      <scheme val="minor"/>
    </font>
    <font>
      <b/>
      <i/>
      <sz val="12"/>
      <name val="Arial"/>
      <family val="2"/>
    </font>
    <font>
      <sz val="13"/>
      <color rgb="FF002060"/>
      <name val="Calibri"/>
      <family val="2"/>
      <scheme val="minor"/>
    </font>
    <font>
      <i/>
      <u/>
      <sz val="14"/>
      <color rgb="FF0066FF"/>
      <name val="Calibri"/>
      <family val="2"/>
    </font>
    <font>
      <sz val="12"/>
      <color rgb="FFC00000"/>
      <name val="Arial"/>
      <family val="2"/>
    </font>
    <font>
      <sz val="12"/>
      <color rgb="FF800000"/>
      <name val="Arial"/>
      <family val="2"/>
    </font>
    <font>
      <sz val="12"/>
      <color rgb="FF800000"/>
      <name val="Calibri"/>
      <family val="2"/>
      <scheme val="minor"/>
    </font>
    <font>
      <i/>
      <u/>
      <sz val="11"/>
      <color rgb="FF0066FF"/>
      <name val="Arial"/>
      <family val="2"/>
    </font>
    <font>
      <i/>
      <sz val="12"/>
      <color rgb="FF800000"/>
      <name val="Calibri"/>
      <family val="2"/>
      <scheme val="minor"/>
    </font>
    <font>
      <b/>
      <sz val="12"/>
      <color rgb="FF777777"/>
      <name val="Arial"/>
      <family val="2"/>
    </font>
    <font>
      <b/>
      <sz val="14"/>
      <color rgb="FF0066FF"/>
      <name val="Arial"/>
      <family val="2"/>
    </font>
    <font>
      <i/>
      <sz val="16"/>
      <color rgb="FF777777"/>
      <name val="Calibri"/>
      <family val="2"/>
      <scheme val="minor"/>
    </font>
    <font>
      <sz val="12"/>
      <color rgb="FF002060"/>
      <name val="Arial"/>
      <family val="2"/>
    </font>
    <font>
      <b/>
      <sz val="12"/>
      <color rgb="FF002060"/>
      <name val="Arial"/>
      <family val="2"/>
    </font>
    <font>
      <vertAlign val="superscript"/>
      <sz val="12"/>
      <color theme="1"/>
      <name val="Arial"/>
      <family val="2"/>
    </font>
    <font>
      <b/>
      <sz val="12"/>
      <color rgb="FFC00000"/>
      <name val="Arial"/>
      <family val="2"/>
    </font>
    <font>
      <sz val="14"/>
      <color rgb="FFFFFF00"/>
      <name val="Calibri"/>
      <family val="2"/>
      <scheme val="minor"/>
    </font>
    <font>
      <b/>
      <sz val="11"/>
      <color theme="0"/>
      <name val="Arial"/>
      <family val="2"/>
    </font>
    <font>
      <i/>
      <sz val="11"/>
      <color theme="0"/>
      <name val="Arial"/>
      <family val="2"/>
    </font>
    <font>
      <sz val="11"/>
      <color rgb="FFFFFF00"/>
      <name val="Arial"/>
      <family val="2"/>
    </font>
    <font>
      <b/>
      <u/>
      <sz val="16"/>
      <color rgb="FF0066FF"/>
      <name val="Calibri"/>
      <family val="2"/>
    </font>
    <font>
      <vertAlign val="superscript"/>
      <sz val="11"/>
      <color theme="1"/>
      <name val="Arial"/>
      <family val="2"/>
    </font>
    <font>
      <b/>
      <i/>
      <sz val="12"/>
      <color rgb="FF008080"/>
      <name val="Arial"/>
      <family val="2"/>
    </font>
    <font>
      <b/>
      <sz val="11"/>
      <color rgb="FFFFFF00"/>
      <name val="Arial"/>
      <family val="2"/>
    </font>
    <font>
      <b/>
      <u/>
      <sz val="12"/>
      <color rgb="FF0066FF"/>
      <name val="Calibri"/>
      <family val="2"/>
    </font>
    <font>
      <i/>
      <sz val="11"/>
      <color rgb="FFFFFF00"/>
      <name val="Arial"/>
      <family val="2"/>
    </font>
    <font>
      <b/>
      <sz val="12"/>
      <color rgb="FFFFFF00"/>
      <name val="Arial"/>
      <family val="2"/>
    </font>
    <font>
      <sz val="11"/>
      <color rgb="FF4D4D4D"/>
      <name val="Arial"/>
      <family val="2"/>
    </font>
    <font>
      <b/>
      <i/>
      <u/>
      <sz val="12"/>
      <color rgb="FF4D4D4D"/>
      <name val="Arial"/>
      <family val="2"/>
    </font>
    <font>
      <i/>
      <sz val="11"/>
      <color rgb="FF663300"/>
      <name val="Calibri"/>
      <family val="2"/>
      <scheme val="minor"/>
    </font>
    <font>
      <sz val="11"/>
      <color rgb="FF663300"/>
      <name val="Calibri"/>
      <family val="2"/>
      <scheme val="minor"/>
    </font>
    <font>
      <vertAlign val="subscript"/>
      <sz val="11"/>
      <color rgb="FF663300"/>
      <name val="Calibri"/>
      <family val="2"/>
      <scheme val="minor"/>
    </font>
    <font>
      <i/>
      <u/>
      <sz val="12"/>
      <color rgb="FF0066FF"/>
      <name val="Calibri"/>
      <family val="2"/>
      <scheme val="minor"/>
    </font>
    <font>
      <b/>
      <i/>
      <u/>
      <sz val="11"/>
      <color rgb="FF66CCFF"/>
      <name val="Arial"/>
      <family val="2"/>
    </font>
    <font>
      <u/>
      <sz val="14"/>
      <color rgb="FF0066FF"/>
      <name val="Calibri"/>
      <family val="2"/>
      <scheme val="minor"/>
    </font>
    <font>
      <u/>
      <sz val="10"/>
      <color rgb="FF0099FF"/>
      <name val="Arial"/>
      <family val="2"/>
    </font>
    <font>
      <b/>
      <sz val="11"/>
      <color rgb="FFCC0000"/>
      <name val="Arial"/>
      <family val="2"/>
    </font>
    <font>
      <sz val="12"/>
      <color rgb="FFCC0000"/>
      <name val="Arial"/>
      <family val="2"/>
    </font>
    <font>
      <b/>
      <i/>
      <sz val="11"/>
      <color rgb="FF4D4D4D"/>
      <name val="Arial"/>
      <family val="2"/>
    </font>
    <font>
      <b/>
      <sz val="12"/>
      <color rgb="FF003366"/>
      <name val="Arial"/>
      <family val="2"/>
    </font>
    <font>
      <i/>
      <sz val="12"/>
      <color rgb="FF003366"/>
      <name val="Arial"/>
      <family val="2"/>
    </font>
    <font>
      <sz val="14"/>
      <name val="Arial"/>
      <family val="2"/>
    </font>
    <font>
      <b/>
      <sz val="14"/>
      <color theme="1"/>
      <name val="Arial"/>
      <family val="2"/>
    </font>
    <font>
      <i/>
      <sz val="12"/>
      <color theme="4" tint="-0.249977111117893"/>
      <name val="Arial"/>
      <family val="2"/>
    </font>
    <font>
      <u/>
      <sz val="12"/>
      <color rgb="FF0066FF"/>
      <name val="Arial"/>
      <family val="2"/>
    </font>
    <font>
      <b/>
      <sz val="14"/>
      <color rgb="FF777777"/>
      <name val="Arial"/>
      <family val="2"/>
    </font>
    <font>
      <b/>
      <sz val="14"/>
      <color rgb="FFFFFF00"/>
      <name val="Arial"/>
      <family val="2"/>
    </font>
    <font>
      <b/>
      <i/>
      <sz val="14"/>
      <color rgb="FFFF0000"/>
      <name val="Arial"/>
      <family val="2"/>
    </font>
    <font>
      <b/>
      <sz val="12"/>
      <color rgb="FFCC0000"/>
      <name val="Arial"/>
      <family val="2"/>
    </font>
    <font>
      <b/>
      <sz val="14"/>
      <color rgb="FF0000FF"/>
      <name val="Arial"/>
      <family val="2"/>
    </font>
    <font>
      <sz val="14"/>
      <color rgb="FF0000FF"/>
      <name val="Arial"/>
      <family val="2"/>
    </font>
    <font>
      <sz val="14"/>
      <color theme="1"/>
      <name val="Arial"/>
      <family val="2"/>
    </font>
    <font>
      <sz val="14"/>
      <color rgb="FFC00000"/>
      <name val="Arial"/>
      <family val="2"/>
    </font>
    <font>
      <b/>
      <sz val="14"/>
      <color rgb="FF0066FF"/>
      <name val="Calibri"/>
      <family val="2"/>
      <scheme val="minor"/>
    </font>
    <font>
      <b/>
      <sz val="14"/>
      <color theme="1" tint="0.34998626667073579"/>
      <name val="Arial"/>
      <family val="2"/>
    </font>
    <font>
      <sz val="16"/>
      <color theme="1" tint="0.34998626667073579"/>
      <name val="Arial"/>
      <family val="2"/>
    </font>
    <font>
      <sz val="14"/>
      <color theme="1" tint="0.34998626667073579"/>
      <name val="Arial"/>
      <family val="2"/>
    </font>
    <font>
      <b/>
      <sz val="11"/>
      <color theme="1" tint="0.34998626667073579"/>
      <name val="Arial"/>
      <family val="2"/>
    </font>
    <font>
      <b/>
      <sz val="12"/>
      <color theme="1" tint="0.34998626667073579"/>
      <name val="Arial"/>
      <family val="2"/>
    </font>
    <font>
      <sz val="14"/>
      <color theme="1" tint="0.34998626667073579"/>
      <name val="Calibri"/>
      <family val="2"/>
      <scheme val="minor"/>
    </font>
    <font>
      <sz val="12"/>
      <color theme="1" tint="0.34998626667073579"/>
      <name val="Arial"/>
      <family val="2"/>
    </font>
    <font>
      <sz val="11"/>
      <color theme="1" tint="0.34998626667073579"/>
      <name val="Arial"/>
      <family val="2"/>
    </font>
    <font>
      <sz val="11"/>
      <color theme="1" tint="0.34998626667073579"/>
      <name val="Calibri"/>
      <family val="2"/>
      <scheme val="minor"/>
    </font>
    <font>
      <sz val="12"/>
      <color theme="1" tint="0.34998626667073579"/>
      <name val="Calibri"/>
      <family val="2"/>
      <scheme val="minor"/>
    </font>
    <font>
      <i/>
      <sz val="14"/>
      <color theme="1" tint="0.34998626667073579"/>
      <name val="Arial"/>
      <family val="2"/>
    </font>
    <font>
      <i/>
      <sz val="12"/>
      <color theme="1" tint="0.34998626667073579"/>
      <name val="Calibri"/>
      <family val="2"/>
      <scheme val="minor"/>
    </font>
    <font>
      <sz val="12"/>
      <color theme="2" tint="-0.499984740745262"/>
      <name val="Arial"/>
      <family val="2"/>
    </font>
    <font>
      <sz val="14"/>
      <color theme="2" tint="-0.499984740745262"/>
      <name val="Arial"/>
      <family val="2"/>
    </font>
    <font>
      <b/>
      <sz val="12"/>
      <color theme="2" tint="-0.499984740745262"/>
      <name val="Arial"/>
      <family val="2"/>
    </font>
    <font>
      <i/>
      <sz val="12"/>
      <color rgb="FF008080"/>
      <name val="Arial"/>
      <family val="2"/>
    </font>
    <font>
      <sz val="12"/>
      <color rgb="FF0066FF"/>
      <name val="Arial"/>
      <family val="2"/>
    </font>
    <font>
      <vertAlign val="subscript"/>
      <sz val="11"/>
      <color theme="1"/>
      <name val="Arial"/>
      <family val="2"/>
    </font>
    <font>
      <sz val="11"/>
      <color rgb="FF9900FF"/>
      <name val="Arial"/>
      <family val="2"/>
    </font>
    <font>
      <sz val="14"/>
      <color rgb="FF9900FF"/>
      <name val="Arial"/>
      <family val="2"/>
    </font>
    <font>
      <sz val="14"/>
      <color rgb="FF6600CC"/>
      <name val="Arial"/>
      <family val="2"/>
    </font>
    <font>
      <sz val="12"/>
      <color rgb="FF6600CC"/>
      <name val="Arial"/>
      <family val="2"/>
    </font>
    <font>
      <u/>
      <sz val="12"/>
      <color rgb="FFC00000"/>
      <name val="Arial"/>
      <family val="2"/>
    </font>
    <font>
      <sz val="11"/>
      <color rgb="FF6600CC"/>
      <name val="Arial"/>
      <family val="2"/>
    </font>
    <font>
      <b/>
      <sz val="12"/>
      <color theme="4" tint="-0.249977111117893"/>
      <name val="Arial"/>
      <family val="2"/>
    </font>
    <font>
      <b/>
      <u/>
      <sz val="12"/>
      <color theme="4" tint="-0.249977111117893"/>
      <name val="Arial"/>
      <family val="2"/>
    </font>
    <font>
      <sz val="12"/>
      <color theme="4" tint="-0.249977111117893"/>
      <name val="Arial"/>
      <family val="2"/>
    </font>
    <font>
      <b/>
      <i/>
      <sz val="14"/>
      <color theme="4" tint="-0.249977111117893"/>
      <name val="Arial"/>
      <family val="2"/>
    </font>
    <font>
      <i/>
      <sz val="12"/>
      <color theme="4" tint="-0.249977111117893"/>
      <name val="Calibri"/>
      <family val="2"/>
      <scheme val="minor"/>
    </font>
    <font>
      <sz val="11"/>
      <color theme="4" tint="-0.249977111117893"/>
      <name val="Arial"/>
      <family val="2"/>
    </font>
    <font>
      <u/>
      <sz val="12"/>
      <color theme="4" tint="-0.249977111117893"/>
      <name val="Arial"/>
      <family val="2"/>
    </font>
  </fonts>
  <fills count="4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rgb="FFFFFF99"/>
        <bgColor indexed="64"/>
      </patternFill>
    </fill>
    <fill>
      <patternFill patternType="solid">
        <fgColor rgb="FFCCFFFF"/>
        <bgColor indexed="64"/>
      </patternFill>
    </fill>
    <fill>
      <patternFill patternType="solid">
        <fgColor rgb="FFFF99FF"/>
        <bgColor indexed="64"/>
      </patternFill>
    </fill>
    <fill>
      <patternFill patternType="solid">
        <fgColor rgb="FFFFE7FF"/>
        <bgColor indexed="64"/>
      </patternFill>
    </fill>
    <fill>
      <patternFill patternType="solid">
        <fgColor rgb="FFF8F8F8"/>
        <bgColor indexed="64"/>
      </patternFill>
    </fill>
    <fill>
      <patternFill patternType="solid">
        <fgColor rgb="FFFFFF66"/>
        <bgColor indexed="64"/>
      </patternFill>
    </fill>
    <fill>
      <patternFill patternType="solid">
        <fgColor rgb="FFFFCCFF"/>
        <bgColor indexed="64"/>
      </patternFill>
    </fill>
    <fill>
      <patternFill patternType="solid">
        <fgColor rgb="FFCCFF99"/>
        <bgColor indexed="64"/>
      </patternFill>
    </fill>
    <fill>
      <patternFill patternType="solid">
        <fgColor rgb="FF99FFCC"/>
        <bgColor indexed="64"/>
      </patternFill>
    </fill>
    <fill>
      <patternFill patternType="solid">
        <fgColor rgb="FFEAEAEA"/>
        <bgColor indexed="64"/>
      </patternFill>
    </fill>
    <fill>
      <patternFill patternType="solid">
        <fgColor rgb="FF99FF66"/>
        <bgColor indexed="64"/>
      </patternFill>
    </fill>
    <fill>
      <patternFill patternType="solid">
        <fgColor rgb="FF00FFFF"/>
        <bgColor indexed="64"/>
      </patternFill>
    </fill>
    <fill>
      <patternFill patternType="solid">
        <fgColor rgb="FFCCFFCC"/>
        <bgColor indexed="64"/>
      </patternFill>
    </fill>
    <fill>
      <patternFill patternType="solid">
        <fgColor rgb="FFFFDDFF"/>
        <bgColor indexed="64"/>
      </patternFill>
    </fill>
    <fill>
      <patternFill patternType="solid">
        <fgColor rgb="FFFEDDB8"/>
        <bgColor indexed="64"/>
      </patternFill>
    </fill>
    <fill>
      <patternFill patternType="solid">
        <fgColor rgb="FFDDDDDD"/>
        <bgColor indexed="64"/>
      </patternFill>
    </fill>
    <fill>
      <patternFill patternType="solid">
        <fgColor rgb="FF292929"/>
        <bgColor indexed="64"/>
      </patternFill>
    </fill>
    <fill>
      <patternFill patternType="solid">
        <fgColor rgb="FFC0C0C0"/>
        <bgColor indexed="64"/>
      </patternFill>
    </fill>
    <fill>
      <patternFill patternType="solid">
        <fgColor rgb="FF66FFFF"/>
        <bgColor indexed="64"/>
      </patternFill>
    </fill>
    <fill>
      <patternFill patternType="solid">
        <fgColor rgb="FFF3F3F3"/>
        <bgColor indexed="64"/>
      </patternFill>
    </fill>
    <fill>
      <patternFill patternType="solid">
        <fgColor rgb="FF003366"/>
        <bgColor indexed="64"/>
      </patternFill>
    </fill>
    <fill>
      <patternFill patternType="solid">
        <fgColor rgb="FFFFFFFF"/>
        <bgColor indexed="64"/>
      </patternFill>
    </fill>
    <fill>
      <patternFill patternType="solid">
        <fgColor theme="0" tint="-0.14999847407452621"/>
        <bgColor indexed="64"/>
      </patternFill>
    </fill>
    <fill>
      <patternFill patternType="solid">
        <fgColor theme="1"/>
        <bgColor indexed="64"/>
      </patternFill>
    </fill>
    <fill>
      <patternFill patternType="solid">
        <fgColor theme="5" tint="0.59999389629810485"/>
        <bgColor indexed="64"/>
      </patternFill>
    </fill>
    <fill>
      <patternFill patternType="solid">
        <fgColor theme="1" tint="4.9989318521683403E-2"/>
        <bgColor indexed="64"/>
      </patternFill>
    </fill>
    <fill>
      <patternFill patternType="solid">
        <fgColor rgb="FFEBEBFF"/>
        <bgColor indexed="64"/>
      </patternFill>
    </fill>
    <fill>
      <patternFill patternType="solid">
        <fgColor theme="0" tint="-4.9989318521683403E-2"/>
        <bgColor indexed="64"/>
      </patternFill>
    </fill>
    <fill>
      <patternFill patternType="solid">
        <fgColor rgb="FF99FF99"/>
        <bgColor indexed="64"/>
      </patternFill>
    </fill>
    <fill>
      <patternFill patternType="solid">
        <fgColor rgb="FFE5FFE5"/>
        <bgColor indexed="64"/>
      </patternFill>
    </fill>
    <fill>
      <patternFill patternType="solid">
        <fgColor theme="5" tint="0.39997558519241921"/>
        <bgColor indexed="64"/>
      </patternFill>
    </fill>
    <fill>
      <patternFill patternType="solid">
        <fgColor rgb="FFEFEFFF"/>
        <bgColor indexed="64"/>
      </patternFill>
    </fill>
    <fill>
      <patternFill patternType="solid">
        <fgColor rgb="FFDDDDFF"/>
        <bgColor indexed="64"/>
      </patternFill>
    </fill>
    <fill>
      <patternFill patternType="solid">
        <fgColor rgb="FF0033CC"/>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rgb="FF777777"/>
      </left>
      <right style="thin">
        <color rgb="FF777777"/>
      </right>
      <top style="thin">
        <color rgb="FF777777"/>
      </top>
      <bottom style="thin">
        <color rgb="FF777777"/>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auto="1"/>
      </left>
      <right style="hair">
        <color auto="1"/>
      </right>
      <top style="hair">
        <color auto="1"/>
      </top>
      <bottom style="hair">
        <color auto="1"/>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theme="0" tint="-0.14999847407452621"/>
      </right>
      <top/>
      <bottom/>
      <diagonal/>
    </border>
    <border>
      <left/>
      <right/>
      <top/>
      <bottom style="thin">
        <color theme="0" tint="-0.14999847407452621"/>
      </bottom>
      <diagonal/>
    </border>
    <border>
      <left style="thin">
        <color theme="0" tint="-0.14999847407452621"/>
      </left>
      <right/>
      <top/>
      <bottom style="thin">
        <color theme="0" tint="-0.14999847407452621"/>
      </bottom>
      <diagonal/>
    </border>
    <border>
      <left/>
      <right/>
      <top style="thin">
        <color theme="0" tint="-0.14999847407452621"/>
      </top>
      <bottom/>
      <diagonal/>
    </border>
    <border>
      <left style="thin">
        <color theme="0" tint="-0.14999847407452621"/>
      </left>
      <right/>
      <top/>
      <bottom style="thin">
        <color theme="0" tint="-0.14996795556505021"/>
      </bottom>
      <diagonal/>
    </border>
    <border>
      <left/>
      <right/>
      <top/>
      <bottom style="thin">
        <color theme="0" tint="-0.14996795556505021"/>
      </bottom>
      <diagonal/>
    </border>
    <border>
      <left style="thin">
        <color rgb="FF9900FF"/>
      </left>
      <right style="thin">
        <color rgb="FF9900FF"/>
      </right>
      <top style="thin">
        <color rgb="FF9900FF"/>
      </top>
      <bottom style="thin">
        <color rgb="FF9900FF"/>
      </bottom>
      <diagonal/>
    </border>
    <border>
      <left style="medium">
        <color rgb="FFFF0000"/>
      </left>
      <right style="medium">
        <color rgb="FFFF0000"/>
      </right>
      <top style="medium">
        <color rgb="FFFF0000"/>
      </top>
      <bottom style="medium">
        <color rgb="FFFF0000"/>
      </bottom>
      <diagonal/>
    </border>
    <border>
      <left style="thin">
        <color rgb="FFFF6600"/>
      </left>
      <right style="thin">
        <color rgb="FFFF6600"/>
      </right>
      <top style="thin">
        <color rgb="FFFF6600"/>
      </top>
      <bottom style="thin">
        <color rgb="FFFF6600"/>
      </bottom>
      <diagonal/>
    </border>
    <border>
      <left style="thick">
        <color rgb="FFFF0000"/>
      </left>
      <right style="thick">
        <color rgb="FFFF0000"/>
      </right>
      <top style="thick">
        <color rgb="FFFF0000"/>
      </top>
      <bottom style="thick">
        <color rgb="FFFF0000"/>
      </bottom>
      <diagonal/>
    </border>
    <border>
      <left style="medium">
        <color rgb="FF9900FF"/>
      </left>
      <right style="medium">
        <color rgb="FF9900FF"/>
      </right>
      <top style="medium">
        <color rgb="FF9900FF"/>
      </top>
      <bottom style="medium">
        <color rgb="FF9900FF"/>
      </bottom>
      <diagonal/>
    </border>
  </borders>
  <cellStyleXfs count="2">
    <xf numFmtId="0" fontId="0" fillId="0" borderId="0"/>
    <xf numFmtId="0" fontId="20" fillId="0" borderId="0" applyNumberFormat="0" applyFill="0" applyBorder="0" applyAlignment="0" applyProtection="0">
      <alignment vertical="top"/>
      <protection locked="0"/>
    </xf>
  </cellStyleXfs>
  <cellXfs count="1015">
    <xf numFmtId="0" fontId="0" fillId="0" borderId="0" xfId="0"/>
    <xf numFmtId="0" fontId="4" fillId="0" borderId="0" xfId="0" applyFont="1" applyAlignment="1">
      <alignment vertical="center"/>
    </xf>
    <xf numFmtId="0" fontId="4" fillId="0" borderId="0" xfId="0" applyFont="1" applyFill="1" applyBorder="1" applyAlignment="1">
      <alignment vertical="center"/>
    </xf>
    <xf numFmtId="0" fontId="8" fillId="0" borderId="0" xfId="0" applyFont="1" applyFill="1" applyBorder="1"/>
    <xf numFmtId="0" fontId="6" fillId="0" borderId="0" xfId="0" applyFont="1" applyFill="1" applyBorder="1" applyAlignment="1">
      <alignment horizontal="left" vertical="center"/>
    </xf>
    <xf numFmtId="0" fontId="9" fillId="0" borderId="0" xfId="0" applyFont="1" applyFill="1" applyBorder="1"/>
    <xf numFmtId="0" fontId="8" fillId="0" borderId="0" xfId="0" applyFont="1" applyFill="1" applyBorder="1" applyAlignment="1">
      <alignment horizontal="left" vertical="center"/>
    </xf>
    <xf numFmtId="0" fontId="4" fillId="0" borderId="0" xfId="0" applyFont="1" applyAlignment="1">
      <alignment vertical="center" wrapText="1"/>
    </xf>
    <xf numFmtId="0" fontId="3" fillId="0" borderId="0" xfId="0" applyFont="1" applyFill="1" applyAlignment="1">
      <alignment vertical="center"/>
    </xf>
    <xf numFmtId="0" fontId="4" fillId="0" borderId="0" xfId="0" applyFont="1" applyFill="1" applyAlignment="1">
      <alignment vertical="center"/>
    </xf>
    <xf numFmtId="0" fontId="6" fillId="0" borderId="1" xfId="0" applyFont="1" applyFill="1" applyBorder="1" applyAlignment="1">
      <alignment horizontal="left" vertical="center"/>
    </xf>
    <xf numFmtId="49" fontId="16" fillId="0" borderId="0" xfId="0" applyNumberFormat="1" applyFont="1" applyFill="1" applyBorder="1" applyAlignment="1">
      <alignment vertical="center"/>
    </xf>
    <xf numFmtId="0" fontId="18" fillId="0" borderId="0" xfId="0" applyFont="1"/>
    <xf numFmtId="0" fontId="21" fillId="0" borderId="0" xfId="0" applyFont="1"/>
    <xf numFmtId="0" fontId="4" fillId="0" borderId="0" xfId="0" applyFont="1"/>
    <xf numFmtId="0" fontId="7" fillId="0" borderId="0" xfId="0" applyFont="1" applyFill="1" applyAlignment="1">
      <alignment horizontal="center" vertical="center"/>
    </xf>
    <xf numFmtId="0" fontId="21" fillId="0" borderId="0" xfId="0" applyFont="1" applyBorder="1" applyAlignment="1">
      <alignment vertical="center"/>
    </xf>
    <xf numFmtId="0" fontId="0" fillId="0" borderId="0" xfId="0" applyAlignment="1">
      <alignment horizontal="center"/>
    </xf>
    <xf numFmtId="0" fontId="30" fillId="0" borderId="0" xfId="1" applyFont="1" applyFill="1" applyAlignment="1" applyProtection="1">
      <alignment horizontal="right" vertical="center"/>
    </xf>
    <xf numFmtId="0" fontId="31" fillId="0" borderId="0" xfId="0" applyFont="1" applyFill="1" applyBorder="1" applyAlignment="1">
      <alignment vertical="center" wrapText="1"/>
    </xf>
    <xf numFmtId="49" fontId="16" fillId="0" borderId="0" xfId="0" applyNumberFormat="1" applyFont="1" applyAlignment="1">
      <alignment vertical="center" wrapText="1"/>
    </xf>
    <xf numFmtId="49" fontId="34" fillId="0" borderId="0" xfId="0" applyNumberFormat="1" applyFont="1" applyAlignment="1">
      <alignment vertical="center"/>
    </xf>
    <xf numFmtId="0" fontId="0" fillId="0" borderId="0" xfId="0" applyFill="1"/>
    <xf numFmtId="2" fontId="0" fillId="0" borderId="0" xfId="0" applyNumberFormat="1"/>
    <xf numFmtId="0" fontId="18" fillId="0" borderId="0" xfId="0" applyFont="1" applyAlignment="1">
      <alignment horizontal="left"/>
    </xf>
    <xf numFmtId="0" fontId="36" fillId="0" borderId="0" xfId="1" applyFont="1" applyAlignment="1" applyProtection="1">
      <alignment horizontal="left"/>
    </xf>
    <xf numFmtId="0" fontId="22" fillId="0" borderId="0" xfId="0" applyFont="1" applyAlignment="1">
      <alignment vertical="center"/>
    </xf>
    <xf numFmtId="0" fontId="22" fillId="0" borderId="0" xfId="0" applyFont="1" applyFill="1" applyAlignment="1">
      <alignment vertical="center"/>
    </xf>
    <xf numFmtId="0" fontId="4" fillId="0" borderId="0" xfId="0" applyFont="1" applyAlignment="1">
      <alignment horizontal="center"/>
    </xf>
    <xf numFmtId="0" fontId="9" fillId="0" borderId="0" xfId="0" applyFont="1" applyFill="1" applyBorder="1" applyAlignment="1">
      <alignment horizontal="center"/>
    </xf>
    <xf numFmtId="49" fontId="16" fillId="5" borderId="1" xfId="0" applyNumberFormat="1" applyFont="1" applyFill="1" applyBorder="1" applyAlignment="1">
      <alignment vertical="center"/>
    </xf>
    <xf numFmtId="49" fontId="16" fillId="3" borderId="1" xfId="0" applyNumberFormat="1" applyFont="1" applyFill="1" applyBorder="1" applyAlignment="1">
      <alignment vertical="center"/>
    </xf>
    <xf numFmtId="0" fontId="8" fillId="0" borderId="0" xfId="0" applyFont="1" applyFill="1" applyBorder="1" applyAlignment="1">
      <alignment vertical="center"/>
    </xf>
    <xf numFmtId="0" fontId="44" fillId="0" borderId="0" xfId="0" applyFont="1"/>
    <xf numFmtId="0" fontId="0" fillId="0" borderId="0" xfId="0" applyFont="1"/>
    <xf numFmtId="49" fontId="45" fillId="0" borderId="0" xfId="0" applyNumberFormat="1" applyFont="1" applyBorder="1" applyAlignment="1">
      <alignment vertical="center" wrapText="1"/>
    </xf>
    <xf numFmtId="0" fontId="43" fillId="0" borderId="0" xfId="0" applyFont="1"/>
    <xf numFmtId="0" fontId="45" fillId="0" borderId="0" xfId="0" applyFont="1"/>
    <xf numFmtId="49" fontId="44" fillId="0" borderId="0" xfId="0" applyNumberFormat="1" applyFont="1" applyBorder="1" applyAlignment="1">
      <alignment vertical="center" wrapText="1"/>
    </xf>
    <xf numFmtId="0" fontId="48" fillId="0" borderId="0" xfId="0" applyFont="1"/>
    <xf numFmtId="0" fontId="46" fillId="0" borderId="0" xfId="0" applyFont="1" applyAlignment="1">
      <alignment horizontal="left"/>
    </xf>
    <xf numFmtId="0" fontId="49" fillId="0" borderId="0" xfId="0" applyFont="1" applyAlignment="1">
      <alignment horizontal="left"/>
    </xf>
    <xf numFmtId="0" fontId="21" fillId="0" borderId="0" xfId="0" applyFont="1" applyAlignment="1">
      <alignment vertical="center"/>
    </xf>
    <xf numFmtId="49" fontId="2"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49" fontId="2" fillId="0" borderId="0" xfId="0" applyNumberFormat="1" applyFont="1" applyAlignment="1">
      <alignment vertical="center" wrapText="1"/>
    </xf>
    <xf numFmtId="49" fontId="3" fillId="0" borderId="0" xfId="0" applyNumberFormat="1" applyFont="1" applyAlignment="1">
      <alignment vertical="center" wrapText="1"/>
    </xf>
    <xf numFmtId="0" fontId="51" fillId="0" borderId="0" xfId="0" applyFont="1" applyAlignment="1">
      <alignment horizontal="left" vertical="center"/>
    </xf>
    <xf numFmtId="49" fontId="51" fillId="0" borderId="0" xfId="0" applyNumberFormat="1" applyFont="1" applyAlignment="1">
      <alignment horizontal="left" vertical="center" wrapText="1"/>
    </xf>
    <xf numFmtId="0" fontId="4" fillId="0" borderId="0" xfId="0" applyFont="1" applyAlignment="1">
      <alignment vertical="top" wrapText="1"/>
    </xf>
    <xf numFmtId="0" fontId="0" fillId="7" borderId="9" xfId="0" applyFill="1" applyBorder="1"/>
    <xf numFmtId="0" fontId="0" fillId="7" borderId="9" xfId="0" applyFill="1" applyBorder="1" applyAlignment="1">
      <alignment horizontal="center"/>
    </xf>
    <xf numFmtId="2" fontId="0" fillId="7" borderId="9" xfId="0" applyNumberFormat="1" applyFill="1" applyBorder="1"/>
    <xf numFmtId="22" fontId="0" fillId="7" borderId="9" xfId="0" applyNumberFormat="1" applyFill="1" applyBorder="1"/>
    <xf numFmtId="0" fontId="0" fillId="0" borderId="9" xfId="0" applyBorder="1"/>
    <xf numFmtId="0" fontId="0" fillId="0" borderId="9" xfId="0" applyBorder="1" applyAlignment="1">
      <alignment horizontal="center"/>
    </xf>
    <xf numFmtId="2" fontId="0" fillId="0" borderId="9" xfId="0" applyNumberFormat="1" applyBorder="1"/>
    <xf numFmtId="22" fontId="0" fillId="0" borderId="9" xfId="0" applyNumberFormat="1" applyBorder="1"/>
    <xf numFmtId="0" fontId="18" fillId="15" borderId="9" xfId="0" applyFont="1" applyFill="1" applyBorder="1" applyAlignment="1">
      <alignment horizontal="center"/>
    </xf>
    <xf numFmtId="20" fontId="0" fillId="15" borderId="9" xfId="0" applyNumberFormat="1" applyFill="1" applyBorder="1"/>
    <xf numFmtId="0" fontId="0" fillId="15" borderId="9" xfId="0" applyFill="1" applyBorder="1"/>
    <xf numFmtId="14" fontId="0" fillId="0" borderId="9" xfId="0" applyNumberFormat="1" applyBorder="1"/>
    <xf numFmtId="0" fontId="50" fillId="0" borderId="0" xfId="1" applyFont="1" applyAlignment="1" applyProtection="1">
      <alignment horizontal="left"/>
    </xf>
    <xf numFmtId="0" fontId="37" fillId="0" borderId="0" xfId="1" applyFont="1" applyAlignment="1" applyProtection="1">
      <alignment horizontal="left"/>
    </xf>
    <xf numFmtId="0" fontId="48" fillId="0" borderId="0" xfId="0" applyFont="1" applyAlignment="1">
      <alignment vertical="center"/>
    </xf>
    <xf numFmtId="0" fontId="0" fillId="0" borderId="0" xfId="0" applyAlignment="1">
      <alignment vertical="center"/>
    </xf>
    <xf numFmtId="49" fontId="17" fillId="0" borderId="0" xfId="0" applyNumberFormat="1" applyFont="1" applyBorder="1" applyAlignment="1">
      <alignment vertical="center" wrapText="1"/>
    </xf>
    <xf numFmtId="0" fontId="39" fillId="0" borderId="0" xfId="0" applyFont="1" applyAlignment="1">
      <alignment vertical="center" wrapText="1"/>
    </xf>
    <xf numFmtId="0" fontId="4" fillId="0" borderId="0" xfId="0" applyFont="1" applyFill="1" applyAlignment="1">
      <alignment vertical="center"/>
    </xf>
    <xf numFmtId="0" fontId="4" fillId="0" borderId="0" xfId="0" applyFont="1" applyAlignment="1">
      <alignment wrapText="1"/>
    </xf>
    <xf numFmtId="0" fontId="0" fillId="0" borderId="0" xfId="0"/>
    <xf numFmtId="0" fontId="8" fillId="0" borderId="0" xfId="0" applyFont="1"/>
    <xf numFmtId="0" fontId="21" fillId="0" borderId="0" xfId="0" applyFont="1" applyFill="1" applyBorder="1"/>
    <xf numFmtId="0" fontId="38" fillId="0" borderId="0" xfId="0" applyFont="1"/>
    <xf numFmtId="0" fontId="4" fillId="0" borderId="0" xfId="0" applyFont="1" applyFill="1" applyBorder="1" applyAlignment="1">
      <alignment wrapText="1"/>
    </xf>
    <xf numFmtId="49" fontId="3" fillId="0" borderId="0" xfId="0" applyNumberFormat="1" applyFont="1" applyBorder="1" applyAlignment="1">
      <alignment vertical="center" wrapText="1"/>
    </xf>
    <xf numFmtId="0" fontId="9" fillId="0" borderId="0" xfId="0" applyFont="1"/>
    <xf numFmtId="0" fontId="53" fillId="0" borderId="0" xfId="0" applyFont="1"/>
    <xf numFmtId="0" fontId="49" fillId="0" borderId="0" xfId="0" applyFont="1"/>
    <xf numFmtId="49" fontId="2" fillId="0" borderId="0" xfId="0" applyNumberFormat="1" applyFont="1" applyBorder="1" applyAlignment="1">
      <alignment vertical="center" wrapText="1"/>
    </xf>
    <xf numFmtId="0" fontId="9" fillId="0" borderId="0" xfId="0" applyFont="1" applyAlignment="1">
      <alignment vertical="center"/>
    </xf>
    <xf numFmtId="0" fontId="62" fillId="0" borderId="0" xfId="0" applyFont="1"/>
    <xf numFmtId="0" fontId="0" fillId="0" borderId="0" xfId="0"/>
    <xf numFmtId="0" fontId="4" fillId="0" borderId="0" xfId="0" applyFont="1"/>
    <xf numFmtId="49" fontId="16" fillId="0" borderId="0" xfId="0" applyNumberFormat="1" applyFont="1" applyBorder="1" applyAlignment="1">
      <alignment vertical="center"/>
    </xf>
    <xf numFmtId="0" fontId="0" fillId="0" borderId="0" xfId="0"/>
    <xf numFmtId="0" fontId="63" fillId="0" borderId="0" xfId="1" applyFont="1" applyFill="1" applyAlignment="1" applyProtection="1"/>
    <xf numFmtId="0" fontId="65" fillId="0" borderId="0" xfId="1" applyFont="1" applyAlignment="1" applyProtection="1">
      <alignment vertical="center"/>
    </xf>
    <xf numFmtId="0" fontId="0" fillId="0" borderId="0" xfId="0"/>
    <xf numFmtId="49" fontId="8" fillId="0" borderId="0" xfId="0" applyNumberFormat="1" applyFont="1" applyAlignment="1">
      <alignment wrapText="1"/>
    </xf>
    <xf numFmtId="0" fontId="57" fillId="0" borderId="0" xfId="0" applyFont="1"/>
    <xf numFmtId="0" fontId="32" fillId="0" borderId="0" xfId="0" applyFont="1" applyAlignment="1">
      <alignment horizontal="left"/>
    </xf>
    <xf numFmtId="49" fontId="17" fillId="0" borderId="0" xfId="0" applyNumberFormat="1" applyFont="1" applyBorder="1" applyAlignment="1">
      <alignment vertical="center"/>
    </xf>
    <xf numFmtId="49" fontId="7" fillId="0" borderId="0" xfId="0" applyNumberFormat="1" applyFont="1" applyBorder="1" applyAlignment="1">
      <alignment vertical="center"/>
    </xf>
    <xf numFmtId="49" fontId="3" fillId="0" borderId="0" xfId="0" applyNumberFormat="1" applyFont="1" applyAlignment="1">
      <alignment vertical="center" wrapText="1"/>
    </xf>
    <xf numFmtId="0" fontId="4" fillId="0" borderId="0" xfId="0" applyFont="1" applyFill="1" applyBorder="1"/>
    <xf numFmtId="49" fontId="52" fillId="0" borderId="0" xfId="0" applyNumberFormat="1" applyFont="1" applyBorder="1" applyAlignment="1">
      <alignment horizontal="left" vertical="center" wrapText="1"/>
    </xf>
    <xf numFmtId="0" fontId="4" fillId="0" borderId="0" xfId="0" applyFont="1"/>
    <xf numFmtId="0" fontId="55" fillId="0" borderId="0" xfId="0" applyFont="1" applyFill="1"/>
    <xf numFmtId="0" fontId="9" fillId="0" borderId="0" xfId="0" applyFont="1"/>
    <xf numFmtId="0" fontId="22" fillId="0" borderId="0" xfId="0" applyFont="1" applyAlignment="1">
      <alignment horizontal="left" vertical="top" wrapText="1"/>
    </xf>
    <xf numFmtId="0" fontId="22" fillId="0" borderId="0" xfId="0" applyFont="1"/>
    <xf numFmtId="0" fontId="38" fillId="0" borderId="0" xfId="0" applyFont="1"/>
    <xf numFmtId="0" fontId="0" fillId="0" borderId="0" xfId="0"/>
    <xf numFmtId="0" fontId="4" fillId="0" borderId="0" xfId="0" applyFont="1"/>
    <xf numFmtId="0" fontId="8" fillId="0" borderId="0" xfId="1" applyFont="1" applyAlignment="1" applyProtection="1">
      <alignment vertical="center" wrapText="1"/>
    </xf>
    <xf numFmtId="0" fontId="8" fillId="0" borderId="0" xfId="0" applyFont="1" applyFill="1" applyAlignment="1">
      <alignment vertical="center" wrapText="1"/>
    </xf>
    <xf numFmtId="49" fontId="8" fillId="0" borderId="0" xfId="0" applyNumberFormat="1" applyFont="1" applyAlignment="1">
      <alignment vertical="center" wrapText="1"/>
    </xf>
    <xf numFmtId="0" fontId="33" fillId="0" borderId="0" xfId="1" applyFont="1" applyAlignment="1" applyProtection="1"/>
    <xf numFmtId="49" fontId="3" fillId="0" borderId="0" xfId="0" applyNumberFormat="1" applyFont="1" applyFill="1" applyBorder="1" applyAlignment="1">
      <alignment vertical="center"/>
    </xf>
    <xf numFmtId="0" fontId="61" fillId="0" borderId="0" xfId="0" applyFont="1" applyFill="1"/>
    <xf numFmtId="0" fontId="21" fillId="0" borderId="0" xfId="0" applyFont="1" applyFill="1" applyAlignment="1">
      <alignment horizontal="center"/>
    </xf>
    <xf numFmtId="49" fontId="2" fillId="0" borderId="0" xfId="0" applyNumberFormat="1" applyFont="1" applyFill="1" applyAlignment="1">
      <alignment horizontal="left" vertical="center" wrapText="1"/>
    </xf>
    <xf numFmtId="49" fontId="3" fillId="0" borderId="0" xfId="0" applyNumberFormat="1" applyFont="1" applyFill="1" applyAlignment="1">
      <alignment vertical="center" wrapText="1"/>
    </xf>
    <xf numFmtId="49" fontId="16" fillId="0" borderId="0" xfId="0" applyNumberFormat="1" applyFont="1" applyFill="1" applyAlignment="1">
      <alignment vertical="center" wrapText="1"/>
    </xf>
    <xf numFmtId="49" fontId="2" fillId="15" borderId="0" xfId="0" applyNumberFormat="1" applyFont="1" applyFill="1" applyAlignment="1">
      <alignment horizontal="left" vertical="center" wrapText="1"/>
    </xf>
    <xf numFmtId="49" fontId="3" fillId="15" borderId="0" xfId="0" applyNumberFormat="1" applyFont="1" applyFill="1" applyAlignment="1">
      <alignment vertical="center" wrapText="1"/>
    </xf>
    <xf numFmtId="49" fontId="2" fillId="15" borderId="0" xfId="0" applyNumberFormat="1" applyFont="1" applyFill="1" applyAlignment="1">
      <alignment horizontal="left" wrapText="1"/>
    </xf>
    <xf numFmtId="49" fontId="2" fillId="15" borderId="0" xfId="0" applyNumberFormat="1" applyFont="1" applyFill="1" applyAlignment="1">
      <alignment horizontal="left" vertical="top" wrapText="1"/>
    </xf>
    <xf numFmtId="49" fontId="16" fillId="15" borderId="0" xfId="0" applyNumberFormat="1" applyFont="1" applyFill="1" applyAlignment="1">
      <alignment vertical="center" wrapText="1"/>
    </xf>
    <xf numFmtId="0" fontId="4" fillId="15" borderId="0" xfId="0" applyFont="1" applyFill="1" applyBorder="1" applyAlignment="1">
      <alignment vertical="center" wrapText="1"/>
    </xf>
    <xf numFmtId="0" fontId="4" fillId="15" borderId="0" xfId="0" applyFont="1" applyFill="1" applyAlignment="1">
      <alignment vertical="top" wrapText="1"/>
    </xf>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0" fontId="4" fillId="0" borderId="0" xfId="0" applyFont="1" applyAlignment="1" applyProtection="1">
      <alignment vertical="center"/>
    </xf>
    <xf numFmtId="0" fontId="29" fillId="0" borderId="0" xfId="0" applyFont="1" applyBorder="1" applyAlignment="1" applyProtection="1">
      <alignment vertical="center"/>
    </xf>
    <xf numFmtId="0" fontId="4" fillId="0" borderId="0" xfId="0" applyFont="1" applyAlignment="1" applyProtection="1">
      <alignment vertical="center" wrapText="1"/>
    </xf>
    <xf numFmtId="0" fontId="4" fillId="0" borderId="0" xfId="0" applyFont="1" applyFill="1" applyBorder="1" applyAlignment="1" applyProtection="1">
      <alignment vertical="center" wrapText="1"/>
    </xf>
    <xf numFmtId="0" fontId="4" fillId="0" borderId="0" xfId="0" applyFont="1" applyFill="1" applyBorder="1" applyAlignment="1" applyProtection="1">
      <alignment vertical="center"/>
    </xf>
    <xf numFmtId="0" fontId="14" fillId="0" borderId="0" xfId="0" applyFont="1" applyAlignment="1" applyProtection="1">
      <alignment vertical="center"/>
    </xf>
    <xf numFmtId="0" fontId="14" fillId="0" borderId="0" xfId="0" applyFont="1" applyBorder="1" applyAlignment="1" applyProtection="1">
      <alignment vertical="center"/>
    </xf>
    <xf numFmtId="0" fontId="4" fillId="0" borderId="0" xfId="0" applyFont="1" applyBorder="1" applyAlignment="1" applyProtection="1">
      <alignment vertical="center"/>
    </xf>
    <xf numFmtId="0" fontId="3" fillId="0" borderId="0" xfId="0" applyFont="1" applyFill="1" applyBorder="1" applyAlignment="1" applyProtection="1">
      <alignment vertical="center"/>
    </xf>
    <xf numFmtId="0" fontId="13" fillId="0" borderId="0" xfId="0" applyFont="1" applyAlignment="1" applyProtection="1">
      <alignment horizontal="center" vertical="center"/>
    </xf>
    <xf numFmtId="0" fontId="8" fillId="0" borderId="0" xfId="0" applyFont="1" applyFill="1" applyBorder="1" applyAlignment="1" applyProtection="1">
      <alignment horizontal="left" vertical="center"/>
    </xf>
    <xf numFmtId="0" fontId="8"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6" fillId="0" borderId="0" xfId="0" applyFont="1" applyFill="1" applyBorder="1" applyAlignment="1" applyProtection="1">
      <alignment vertical="center"/>
    </xf>
    <xf numFmtId="3" fontId="3" fillId="0" borderId="0" xfId="0" applyNumberFormat="1" applyFont="1" applyFill="1" applyBorder="1" applyAlignment="1" applyProtection="1">
      <alignment vertical="center"/>
    </xf>
    <xf numFmtId="3" fontId="7" fillId="0" borderId="0" xfId="0" applyNumberFormat="1" applyFont="1" applyFill="1" applyBorder="1" applyAlignment="1" applyProtection="1">
      <alignment horizontal="center" vertical="center"/>
    </xf>
    <xf numFmtId="3" fontId="10" fillId="0" borderId="0" xfId="0" applyNumberFormat="1" applyFont="1" applyFill="1" applyBorder="1" applyAlignment="1" applyProtection="1">
      <alignment horizontal="left" vertical="center"/>
    </xf>
    <xf numFmtId="0" fontId="10"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17" fontId="7" fillId="0" borderId="0" xfId="0" applyNumberFormat="1" applyFont="1" applyFill="1" applyBorder="1" applyAlignment="1" applyProtection="1">
      <alignment horizontal="center" vertical="center"/>
    </xf>
    <xf numFmtId="0" fontId="6" fillId="4" borderId="0" xfId="0" applyFont="1" applyFill="1" applyBorder="1" applyAlignment="1" applyProtection="1">
      <alignment vertical="center"/>
    </xf>
    <xf numFmtId="0" fontId="6" fillId="0" borderId="1" xfId="0" applyFont="1" applyFill="1" applyBorder="1" applyAlignment="1" applyProtection="1">
      <alignment vertical="center"/>
    </xf>
    <xf numFmtId="0" fontId="7" fillId="6" borderId="1" xfId="0" applyFont="1" applyFill="1" applyBorder="1" applyAlignment="1" applyProtection="1">
      <alignment vertical="center"/>
    </xf>
    <xf numFmtId="0" fontId="8" fillId="0" borderId="1" xfId="0" applyFont="1" applyFill="1" applyBorder="1" applyAlignment="1" applyProtection="1">
      <alignment vertical="center"/>
    </xf>
    <xf numFmtId="0" fontId="4" fillId="0" borderId="0" xfId="0" applyFont="1" applyFill="1" applyAlignment="1" applyProtection="1">
      <alignment vertical="center"/>
    </xf>
    <xf numFmtId="0" fontId="8" fillId="0" borderId="1" xfId="0" applyFont="1" applyBorder="1" applyAlignment="1" applyProtection="1">
      <alignment vertical="center"/>
    </xf>
    <xf numFmtId="0" fontId="6" fillId="0" borderId="0" xfId="0" applyFont="1" applyFill="1" applyBorder="1" applyAlignment="1" applyProtection="1">
      <alignment horizontal="left" vertical="center"/>
    </xf>
    <xf numFmtId="3" fontId="6" fillId="2" borderId="0" xfId="0" applyNumberFormat="1" applyFont="1" applyFill="1" applyBorder="1" applyAlignment="1" applyProtection="1">
      <alignment horizontal="right" vertical="center" wrapText="1"/>
    </xf>
    <xf numFmtId="0" fontId="6" fillId="0" borderId="0" xfId="0" applyFont="1" applyFill="1" applyAlignment="1" applyProtection="1">
      <alignment vertical="center"/>
    </xf>
    <xf numFmtId="0" fontId="8" fillId="0" borderId="0" xfId="0" applyFont="1" applyFill="1" applyBorder="1" applyProtection="1"/>
    <xf numFmtId="0" fontId="8" fillId="0" borderId="1" xfId="0" applyFont="1" applyBorder="1" applyProtection="1"/>
    <xf numFmtId="0" fontId="4" fillId="0" borderId="0" xfId="0" applyFont="1" applyBorder="1" applyAlignment="1" applyProtection="1">
      <alignment vertical="center" wrapText="1"/>
    </xf>
    <xf numFmtId="0" fontId="49" fillId="0" borderId="0" xfId="0" applyFont="1" applyAlignment="1" applyProtection="1">
      <alignment horizontal="left"/>
    </xf>
    <xf numFmtId="3" fontId="6" fillId="2" borderId="0" xfId="0" applyNumberFormat="1" applyFont="1" applyFill="1" applyBorder="1" applyAlignment="1" applyProtection="1">
      <alignment horizontal="center" vertical="center"/>
    </xf>
    <xf numFmtId="3" fontId="6" fillId="0" borderId="0" xfId="0" applyNumberFormat="1" applyFont="1" applyFill="1" applyBorder="1" applyAlignment="1" applyProtection="1">
      <alignment horizontal="right" vertical="center" wrapText="1"/>
    </xf>
    <xf numFmtId="3" fontId="9" fillId="0" borderId="0" xfId="0" applyNumberFormat="1" applyFont="1" applyFill="1" applyBorder="1" applyAlignment="1" applyProtection="1">
      <alignment horizontal="center" vertical="center"/>
    </xf>
    <xf numFmtId="3" fontId="8" fillId="0" borderId="0" xfId="0" applyNumberFormat="1" applyFont="1" applyFill="1" applyBorder="1" applyAlignment="1" applyProtection="1">
      <alignment horizontal="right" vertical="center" wrapText="1"/>
    </xf>
    <xf numFmtId="0" fontId="6" fillId="0" borderId="0" xfId="0" applyFont="1" applyFill="1" applyBorder="1" applyAlignment="1" applyProtection="1">
      <alignment horizontal="center" vertical="center"/>
    </xf>
    <xf numFmtId="3" fontId="6" fillId="0" borderId="0" xfId="0" applyNumberFormat="1" applyFont="1" applyFill="1" applyBorder="1" applyAlignment="1" applyProtection="1">
      <alignment horizontal="center" vertical="center"/>
    </xf>
    <xf numFmtId="0" fontId="6" fillId="4" borderId="1" xfId="0" applyFont="1" applyFill="1" applyBorder="1" applyAlignment="1" applyProtection="1">
      <alignment horizontal="center" vertical="center"/>
    </xf>
    <xf numFmtId="0" fontId="6" fillId="4" borderId="1" xfId="0" applyFont="1" applyFill="1" applyBorder="1" applyAlignment="1" applyProtection="1">
      <alignment vertical="center"/>
    </xf>
    <xf numFmtId="0" fontId="3" fillId="0" borderId="0" xfId="0" applyFont="1" applyFill="1" applyBorder="1" applyAlignment="1" applyProtection="1">
      <alignment horizontal="left" vertical="center"/>
    </xf>
    <xf numFmtId="0" fontId="6" fillId="9" borderId="1" xfId="0" applyFont="1" applyFill="1" applyBorder="1" applyAlignment="1" applyProtection="1">
      <alignment horizontal="center" vertical="center"/>
    </xf>
    <xf numFmtId="0" fontId="9" fillId="0" borderId="1" xfId="0" applyFont="1" applyBorder="1" applyAlignment="1" applyProtection="1">
      <alignment vertical="center"/>
    </xf>
    <xf numFmtId="6" fontId="8" fillId="0" borderId="1" xfId="0" applyNumberFormat="1" applyFont="1" applyBorder="1" applyAlignment="1" applyProtection="1">
      <alignment horizontal="left" vertical="center"/>
    </xf>
    <xf numFmtId="0" fontId="8" fillId="0" borderId="7" xfId="0" applyFont="1" applyBorder="1" applyAlignment="1" applyProtection="1">
      <alignment vertical="center"/>
    </xf>
    <xf numFmtId="0" fontId="9" fillId="0" borderId="1" xfId="0" applyFont="1" applyFill="1" applyBorder="1" applyAlignment="1" applyProtection="1">
      <alignment vertical="center"/>
    </xf>
    <xf numFmtId="0" fontId="7" fillId="4" borderId="1" xfId="0" applyFont="1" applyFill="1" applyBorder="1" applyAlignment="1" applyProtection="1">
      <alignment horizontal="center" vertical="center"/>
    </xf>
    <xf numFmtId="49" fontId="64" fillId="0" borderId="0" xfId="1" applyNumberFormat="1" applyFont="1" applyFill="1" applyBorder="1" applyAlignment="1" applyProtection="1">
      <alignment vertical="center" wrapText="1"/>
    </xf>
    <xf numFmtId="0" fontId="69" fillId="0" borderId="0" xfId="0" applyFont="1"/>
    <xf numFmtId="0" fontId="70" fillId="0" borderId="0" xfId="1" applyFont="1" applyAlignment="1" applyProtection="1">
      <alignment horizontal="center"/>
    </xf>
    <xf numFmtId="49" fontId="6" fillId="0" borderId="0" xfId="0" applyNumberFormat="1" applyFont="1" applyBorder="1" applyAlignment="1">
      <alignment horizontal="left" vertical="center" wrapText="1"/>
    </xf>
    <xf numFmtId="49" fontId="7" fillId="0" borderId="0" xfId="0" applyNumberFormat="1" applyFont="1" applyBorder="1" applyAlignment="1">
      <alignment vertical="center" wrapText="1"/>
    </xf>
    <xf numFmtId="49" fontId="6" fillId="0" borderId="0" xfId="0" applyNumberFormat="1" applyFont="1" applyBorder="1" applyAlignment="1">
      <alignment horizontal="left" vertical="top" wrapText="1"/>
    </xf>
    <xf numFmtId="49" fontId="17" fillId="0" borderId="0" xfId="0" applyNumberFormat="1" applyFont="1" applyBorder="1" applyAlignment="1">
      <alignment vertical="center"/>
    </xf>
    <xf numFmtId="49" fontId="2" fillId="0" borderId="0" xfId="0" applyNumberFormat="1" applyFont="1" applyBorder="1" applyAlignment="1">
      <alignment vertical="center"/>
    </xf>
    <xf numFmtId="49" fontId="3" fillId="0" borderId="0" xfId="0" applyNumberFormat="1" applyFont="1" applyBorder="1" applyAlignment="1">
      <alignment vertical="center" wrapText="1"/>
    </xf>
    <xf numFmtId="49" fontId="4" fillId="0" borderId="0" xfId="0" applyNumberFormat="1" applyFont="1" applyAlignment="1">
      <alignment vertical="center" wrapText="1"/>
    </xf>
    <xf numFmtId="0" fontId="0" fillId="21" borderId="0" xfId="0" applyFill="1"/>
    <xf numFmtId="0" fontId="41" fillId="21" borderId="0" xfId="1" applyFont="1" applyFill="1" applyAlignment="1" applyProtection="1"/>
    <xf numFmtId="0" fontId="4" fillId="0" borderId="0" xfId="1" applyFont="1" applyFill="1" applyAlignment="1" applyProtection="1">
      <alignment vertical="center" wrapText="1"/>
    </xf>
    <xf numFmtId="0" fontId="4" fillId="21" borderId="0" xfId="1" applyFont="1" applyFill="1" applyAlignment="1" applyProtection="1">
      <alignment vertical="center" wrapText="1"/>
    </xf>
    <xf numFmtId="49" fontId="4" fillId="21" borderId="0" xfId="0" applyNumberFormat="1" applyFont="1" applyFill="1" applyAlignment="1">
      <alignment vertical="center" wrapText="1"/>
    </xf>
    <xf numFmtId="49" fontId="8" fillId="21" borderId="0" xfId="0" applyNumberFormat="1" applyFont="1" applyFill="1" applyAlignment="1">
      <alignment vertical="center" wrapText="1"/>
    </xf>
    <xf numFmtId="49" fontId="9" fillId="0" borderId="0" xfId="0" applyNumberFormat="1" applyFont="1" applyAlignment="1">
      <alignment vertical="center" wrapText="1"/>
    </xf>
    <xf numFmtId="0" fontId="8" fillId="0" borderId="0" xfId="0" applyFont="1" applyBorder="1" applyAlignment="1" applyProtection="1">
      <alignment horizontal="left" vertical="center"/>
    </xf>
    <xf numFmtId="0" fontId="66" fillId="0" borderId="0" xfId="1" applyFont="1" applyFill="1" applyAlignment="1" applyProtection="1">
      <alignment vertical="center"/>
    </xf>
    <xf numFmtId="0" fontId="66" fillId="0" borderId="0" xfId="1" applyFont="1" applyFill="1" applyBorder="1" applyAlignment="1" applyProtection="1">
      <alignment vertical="center"/>
    </xf>
    <xf numFmtId="0" fontId="67" fillId="0" borderId="0" xfId="0" applyFont="1" applyFill="1" applyAlignment="1" applyProtection="1">
      <alignment vertical="center"/>
    </xf>
    <xf numFmtId="0" fontId="23" fillId="0" borderId="0" xfId="0" applyFont="1" applyFill="1" applyAlignment="1" applyProtection="1">
      <alignment horizontal="left" vertical="center"/>
    </xf>
    <xf numFmtId="0" fontId="8" fillId="0" borderId="0" xfId="0" applyFont="1" applyBorder="1" applyAlignment="1" applyProtection="1">
      <alignment vertical="center"/>
    </xf>
    <xf numFmtId="0" fontId="0" fillId="0" borderId="0" xfId="0"/>
    <xf numFmtId="49" fontId="3" fillId="0" borderId="0" xfId="0" applyNumberFormat="1" applyFont="1" applyFill="1" applyBorder="1" applyAlignment="1">
      <alignment vertical="center" wrapText="1"/>
    </xf>
    <xf numFmtId="49" fontId="3" fillId="0" borderId="0" xfId="0" applyNumberFormat="1" applyFont="1" applyBorder="1" applyAlignment="1">
      <alignment horizontal="justify" vertical="center" wrapText="1"/>
    </xf>
    <xf numFmtId="49" fontId="59" fillId="0" borderId="0" xfId="0" applyNumberFormat="1" applyFont="1" applyBorder="1" applyAlignment="1">
      <alignment horizontal="left" vertical="center" wrapText="1"/>
    </xf>
    <xf numFmtId="49" fontId="59" fillId="0" borderId="16" xfId="0" applyNumberFormat="1" applyFont="1" applyBorder="1" applyAlignment="1">
      <alignment horizontal="left" vertical="center" wrapText="1"/>
    </xf>
    <xf numFmtId="0" fontId="20" fillId="0" borderId="0" xfId="1" applyAlignment="1" applyProtection="1"/>
    <xf numFmtId="49" fontId="20" fillId="0" borderId="0" xfId="1" applyNumberFormat="1" applyBorder="1" applyAlignment="1" applyProtection="1">
      <alignment vertical="center" wrapText="1"/>
    </xf>
    <xf numFmtId="0" fontId="37" fillId="0" borderId="0" xfId="1" applyFont="1" applyFill="1" applyBorder="1" applyAlignment="1" applyProtection="1">
      <alignment vertical="center"/>
    </xf>
    <xf numFmtId="0" fontId="37" fillId="0" borderId="0" xfId="1" applyFont="1" applyFill="1" applyAlignment="1" applyProtection="1"/>
    <xf numFmtId="0" fontId="26" fillId="0" borderId="0" xfId="0" applyFont="1" applyFill="1" applyBorder="1" applyAlignment="1" applyProtection="1">
      <alignment vertical="center"/>
    </xf>
    <xf numFmtId="0" fontId="71" fillId="0" borderId="0" xfId="1"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44" fillId="0" borderId="0" xfId="0" applyFont="1" applyFill="1" applyBorder="1" applyAlignment="1" applyProtection="1">
      <alignment vertical="center"/>
    </xf>
    <xf numFmtId="0" fontId="53" fillId="0" borderId="0" xfId="0" applyFont="1" applyBorder="1" applyAlignment="1" applyProtection="1">
      <alignment horizontal="left" vertical="center"/>
    </xf>
    <xf numFmtId="0" fontId="53" fillId="0" borderId="0" xfId="0" applyFont="1" applyFill="1" applyBorder="1" applyAlignment="1" applyProtection="1">
      <alignment vertical="center"/>
    </xf>
    <xf numFmtId="0" fontId="53" fillId="0" borderId="0" xfId="0" applyFont="1" applyFill="1" applyBorder="1" applyAlignment="1" applyProtection="1">
      <alignment horizontal="right" vertical="center"/>
    </xf>
    <xf numFmtId="0" fontId="53" fillId="0" borderId="0" xfId="0" applyFont="1" applyBorder="1" applyAlignment="1" applyProtection="1">
      <alignment vertical="center"/>
    </xf>
    <xf numFmtId="0" fontId="76" fillId="0" borderId="0" xfId="0" applyFont="1" applyFill="1" applyBorder="1" applyAlignment="1" applyProtection="1">
      <alignment horizontal="right" vertical="center"/>
    </xf>
    <xf numFmtId="0" fontId="76" fillId="0" borderId="0" xfId="0" applyFont="1" applyFill="1" applyBorder="1" applyAlignment="1" applyProtection="1">
      <alignment vertical="center"/>
    </xf>
    <xf numFmtId="0" fontId="75" fillId="0" borderId="0" xfId="0" applyFont="1" applyFill="1" applyBorder="1" applyAlignment="1" applyProtection="1">
      <alignment horizontal="right" vertical="center"/>
    </xf>
    <xf numFmtId="0" fontId="75" fillId="0" borderId="0" xfId="0" applyFont="1" applyFill="1" applyBorder="1" applyAlignment="1" applyProtection="1">
      <alignment vertical="center"/>
    </xf>
    <xf numFmtId="0" fontId="44" fillId="0" borderId="0" xfId="0" applyFont="1" applyFill="1" applyBorder="1" applyAlignment="1" applyProtection="1">
      <alignment horizontal="right" vertical="center"/>
    </xf>
    <xf numFmtId="0" fontId="44" fillId="0" borderId="0" xfId="0" applyFont="1" applyFill="1" applyAlignment="1" applyProtection="1">
      <alignment vertical="center"/>
    </xf>
    <xf numFmtId="0" fontId="37" fillId="0" borderId="0" xfId="1" applyFont="1" applyBorder="1" applyAlignment="1" applyProtection="1">
      <alignment horizontal="center" vertical="center" wrapText="1"/>
    </xf>
    <xf numFmtId="0" fontId="47" fillId="0" borderId="0" xfId="0" applyFont="1" applyAlignment="1">
      <alignment horizontal="left"/>
    </xf>
    <xf numFmtId="0" fontId="46" fillId="0" borderId="0" xfId="0" applyFont="1" applyAlignment="1">
      <alignment horizontal="left"/>
    </xf>
    <xf numFmtId="0" fontId="18" fillId="0" borderId="0" xfId="0" applyFont="1" applyAlignment="1">
      <alignment horizontal="left"/>
    </xf>
    <xf numFmtId="0" fontId="74" fillId="0" borderId="0" xfId="1" applyFont="1" applyFill="1" applyBorder="1" applyAlignment="1" applyProtection="1">
      <alignment horizontal="left" vertical="center"/>
    </xf>
    <xf numFmtId="49" fontId="7" fillId="0" borderId="0" xfId="0" applyNumberFormat="1" applyFont="1" applyBorder="1" applyAlignment="1">
      <alignment vertical="center"/>
    </xf>
    <xf numFmtId="49" fontId="3" fillId="0" borderId="0" xfId="0" applyNumberFormat="1" applyFont="1" applyBorder="1" applyAlignment="1">
      <alignment vertical="center" wrapText="1"/>
    </xf>
    <xf numFmtId="0" fontId="4" fillId="0" borderId="0" xfId="0" applyFont="1" applyFill="1"/>
    <xf numFmtId="0" fontId="38" fillId="0" borderId="0" xfId="0" applyFont="1" applyAlignment="1">
      <alignment wrapText="1"/>
    </xf>
    <xf numFmtId="0" fontId="38" fillId="0" borderId="0" xfId="0" applyFont="1" applyAlignment="1">
      <alignment horizontal="left"/>
    </xf>
    <xf numFmtId="49" fontId="3" fillId="0" borderId="0" xfId="0" applyNumberFormat="1" applyFont="1" applyAlignment="1">
      <alignment vertical="center" wrapText="1"/>
    </xf>
    <xf numFmtId="49" fontId="3" fillId="15" borderId="0" xfId="0" applyNumberFormat="1" applyFont="1" applyFill="1" applyAlignment="1">
      <alignment vertical="center" wrapText="1"/>
    </xf>
    <xf numFmtId="49" fontId="16" fillId="15" borderId="0" xfId="0" applyNumberFormat="1" applyFont="1" applyFill="1" applyAlignment="1">
      <alignment vertical="center" wrapText="1"/>
    </xf>
    <xf numFmtId="0" fontId="36" fillId="0" borderId="0" xfId="1" applyFont="1" applyAlignment="1" applyProtection="1">
      <alignment horizontal="left"/>
    </xf>
    <xf numFmtId="0" fontId="68" fillId="0" borderId="0" xfId="0" applyFont="1" applyFill="1" applyAlignment="1">
      <alignment horizontal="left"/>
    </xf>
    <xf numFmtId="0" fontId="61" fillId="0" borderId="0" xfId="0" applyFont="1" applyFill="1"/>
    <xf numFmtId="49" fontId="61" fillId="0" borderId="0" xfId="0" applyNumberFormat="1" applyFont="1" applyFill="1" applyBorder="1" applyAlignment="1">
      <alignment vertical="center" wrapText="1"/>
    </xf>
    <xf numFmtId="0" fontId="21" fillId="0" borderId="0" xfId="0" applyFont="1"/>
    <xf numFmtId="0" fontId="0" fillId="0" borderId="0" xfId="0"/>
    <xf numFmtId="0" fontId="4" fillId="0" borderId="0" xfId="0" applyFont="1" applyAlignment="1">
      <alignment vertical="center" wrapText="1"/>
    </xf>
    <xf numFmtId="0" fontId="20" fillId="0" borderId="0" xfId="1" applyAlignment="1" applyProtection="1"/>
    <xf numFmtId="0" fontId="4" fillId="0" borderId="0" xfId="0" applyFont="1"/>
    <xf numFmtId="49" fontId="35" fillId="0" borderId="0" xfId="0" applyNumberFormat="1" applyFont="1" applyAlignment="1">
      <alignment vertical="center"/>
    </xf>
    <xf numFmtId="0" fontId="21" fillId="0" borderId="0" xfId="0" applyFont="1" applyAlignment="1">
      <alignment horizontal="left"/>
    </xf>
    <xf numFmtId="49" fontId="21" fillId="0" borderId="0" xfId="0" applyNumberFormat="1" applyFont="1" applyAlignment="1">
      <alignment vertical="center" wrapText="1"/>
    </xf>
    <xf numFmtId="0" fontId="4" fillId="0" borderId="0" xfId="1" applyFont="1" applyFill="1" applyAlignment="1" applyProtection="1">
      <alignment vertical="center" wrapText="1"/>
    </xf>
    <xf numFmtId="0" fontId="22" fillId="0" borderId="0" xfId="0" applyFont="1" applyAlignment="1">
      <alignment horizontal="left"/>
    </xf>
    <xf numFmtId="0" fontId="57" fillId="0" borderId="0" xfId="0" applyFont="1"/>
    <xf numFmtId="0" fontId="18" fillId="0" borderId="0" xfId="0" applyFont="1" applyAlignment="1">
      <alignment horizontal="left"/>
    </xf>
    <xf numFmtId="49" fontId="20" fillId="0" borderId="0" xfId="1" applyNumberFormat="1" applyBorder="1" applyAlignment="1" applyProtection="1">
      <alignment vertical="center" wrapText="1"/>
    </xf>
    <xf numFmtId="0" fontId="9" fillId="0" borderId="0" xfId="0" applyFont="1"/>
    <xf numFmtId="0" fontId="3" fillId="0" borderId="0" xfId="1" applyFont="1" applyAlignment="1" applyProtection="1">
      <alignment vertical="center" wrapText="1"/>
    </xf>
    <xf numFmtId="0" fontId="20" fillId="0" borderId="0" xfId="1" applyAlignment="1" applyProtection="1">
      <alignment wrapText="1"/>
    </xf>
    <xf numFmtId="0" fontId="64" fillId="0" borderId="0" xfId="1" applyFont="1" applyFill="1" applyAlignment="1" applyProtection="1"/>
    <xf numFmtId="0" fontId="4" fillId="0" borderId="0" xfId="0" applyFont="1" applyAlignment="1">
      <alignment horizontal="left" vertical="top" wrapText="1"/>
    </xf>
    <xf numFmtId="49" fontId="3" fillId="0" borderId="0" xfId="0" applyNumberFormat="1" applyFont="1" applyBorder="1" applyAlignment="1">
      <alignment horizontal="left" vertical="top" wrapText="1"/>
    </xf>
    <xf numFmtId="3" fontId="6" fillId="0" borderId="0" xfId="0" applyNumberFormat="1" applyFont="1" applyFill="1" applyBorder="1" applyAlignment="1" applyProtection="1">
      <alignment vertical="center"/>
    </xf>
    <xf numFmtId="3" fontId="9" fillId="0" borderId="0" xfId="0" applyNumberFormat="1" applyFont="1" applyFill="1" applyBorder="1" applyAlignment="1" applyProtection="1">
      <alignment vertical="center"/>
    </xf>
    <xf numFmtId="0" fontId="72" fillId="0" borderId="0" xfId="0" applyFont="1" applyFill="1" applyBorder="1" applyAlignment="1" applyProtection="1">
      <alignment horizontal="left"/>
    </xf>
    <xf numFmtId="0" fontId="4" fillId="0" borderId="0" xfId="0" applyFont="1" applyFill="1" applyBorder="1" applyAlignment="1" applyProtection="1">
      <alignment horizontal="left" vertical="center"/>
    </xf>
    <xf numFmtId="0" fontId="73" fillId="0" borderId="0" xfId="1" applyFont="1" applyFill="1" applyBorder="1" applyAlignment="1" applyProtection="1">
      <alignment horizontal="left" vertical="center"/>
    </xf>
    <xf numFmtId="0" fontId="20" fillId="0" borderId="0" xfId="1" applyFill="1" applyAlignment="1" applyProtection="1">
      <alignment vertical="center"/>
    </xf>
    <xf numFmtId="49" fontId="16" fillId="0" borderId="0" xfId="0" applyNumberFormat="1" applyFont="1" applyFill="1" applyBorder="1" applyAlignment="1">
      <alignment vertical="center"/>
    </xf>
    <xf numFmtId="0" fontId="20" fillId="0" borderId="0" xfId="1" applyAlignment="1" applyProtection="1"/>
    <xf numFmtId="0" fontId="20" fillId="0" borderId="0" xfId="1" applyAlignment="1" applyProtection="1">
      <alignment vertical="center"/>
    </xf>
    <xf numFmtId="49" fontId="3" fillId="0" borderId="0" xfId="0" applyNumberFormat="1" applyFont="1" applyAlignment="1">
      <alignment vertical="center" wrapText="1"/>
    </xf>
    <xf numFmtId="0" fontId="4" fillId="0" borderId="0" xfId="0" applyFont="1" applyAlignment="1">
      <alignment vertical="top" wrapText="1"/>
    </xf>
    <xf numFmtId="0" fontId="4" fillId="0" borderId="0" xfId="0" applyFont="1" applyAlignment="1">
      <alignment vertical="center" wrapText="1"/>
    </xf>
    <xf numFmtId="0" fontId="4" fillId="0" borderId="0" xfId="0" applyFont="1" applyAlignment="1">
      <alignment vertical="center"/>
    </xf>
    <xf numFmtId="0" fontId="20" fillId="0" borderId="0" xfId="1" applyAlignment="1" applyProtection="1">
      <alignment horizontal="left"/>
    </xf>
    <xf numFmtId="0" fontId="9" fillId="0" borderId="0" xfId="0" applyFont="1"/>
    <xf numFmtId="0" fontId="3" fillId="0" borderId="0" xfId="1" applyFont="1" applyAlignment="1" applyProtection="1">
      <alignment vertical="center" wrapText="1"/>
    </xf>
    <xf numFmtId="0" fontId="40" fillId="0" borderId="0" xfId="0" applyFont="1" applyAlignment="1">
      <alignment vertical="center" wrapText="1"/>
    </xf>
    <xf numFmtId="0" fontId="61" fillId="0" borderId="0" xfId="0" applyFont="1" applyAlignment="1">
      <alignment vertical="center" wrapText="1"/>
    </xf>
    <xf numFmtId="0" fontId="4" fillId="0" borderId="0" xfId="0" applyFont="1" applyAlignment="1">
      <alignment horizontal="left" vertical="center" wrapText="1"/>
    </xf>
    <xf numFmtId="0" fontId="78" fillId="0" borderId="0" xfId="0" applyFont="1" applyAlignment="1" applyProtection="1">
      <alignment horizontal="left" vertical="center"/>
    </xf>
    <xf numFmtId="0" fontId="79" fillId="0" borderId="0" xfId="0" applyFont="1" applyAlignment="1">
      <alignment horizontal="left" vertical="center"/>
    </xf>
    <xf numFmtId="0" fontId="62" fillId="0" borderId="0" xfId="0" applyFont="1" applyFill="1"/>
    <xf numFmtId="0" fontId="79" fillId="0" borderId="0" xfId="0" applyFont="1" applyAlignment="1">
      <alignment horizontal="right"/>
    </xf>
    <xf numFmtId="3" fontId="79" fillId="0" borderId="0" xfId="0" applyNumberFormat="1" applyFont="1"/>
    <xf numFmtId="0" fontId="9" fillId="0" borderId="0" xfId="0" applyFont="1" applyAlignment="1">
      <alignment horizontal="left"/>
    </xf>
    <xf numFmtId="49" fontId="0" fillId="0" borderId="0" xfId="0" applyNumberFormat="1" applyAlignment="1">
      <alignment wrapText="1"/>
    </xf>
    <xf numFmtId="0" fontId="35" fillId="0" borderId="0" xfId="0" applyFont="1"/>
    <xf numFmtId="166" fontId="40" fillId="0" borderId="0" xfId="0" applyNumberFormat="1" applyFont="1"/>
    <xf numFmtId="165" fontId="40" fillId="0" borderId="0" xfId="0" applyNumberFormat="1" applyFont="1" applyAlignment="1">
      <alignment horizontal="right"/>
    </xf>
    <xf numFmtId="0" fontId="4" fillId="0" borderId="0" xfId="0" applyFont="1" applyFill="1" applyAlignment="1">
      <alignment vertical="top" wrapText="1"/>
    </xf>
    <xf numFmtId="0" fontId="38" fillId="0" borderId="0" xfId="0" applyFont="1" applyFill="1" applyAlignment="1">
      <alignment wrapText="1"/>
    </xf>
    <xf numFmtId="0" fontId="38" fillId="0" borderId="0" xfId="0" applyFont="1" applyFill="1"/>
    <xf numFmtId="0" fontId="36" fillId="0" borderId="0" xfId="1" applyFont="1" applyFill="1" applyAlignment="1" applyProtection="1">
      <alignment horizontal="left"/>
    </xf>
    <xf numFmtId="49" fontId="84" fillId="0" borderId="0" xfId="0" applyNumberFormat="1" applyFont="1" applyAlignment="1">
      <alignment vertical="center" wrapText="1"/>
    </xf>
    <xf numFmtId="0" fontId="4" fillId="15" borderId="0" xfId="0" applyFont="1" applyFill="1" applyAlignment="1">
      <alignment vertical="center"/>
    </xf>
    <xf numFmtId="0" fontId="4" fillId="15" borderId="0" xfId="0" applyFont="1" applyFill="1"/>
    <xf numFmtId="0" fontId="4" fillId="15" borderId="0" xfId="0" applyFont="1" applyFill="1" applyAlignment="1">
      <alignment horizontal="center"/>
    </xf>
    <xf numFmtId="0" fontId="47" fillId="0" borderId="0" xfId="0" applyFont="1" applyAlignment="1">
      <alignment horizontal="left" vertical="center"/>
    </xf>
    <xf numFmtId="0" fontId="0" fillId="0" borderId="0" xfId="0" applyAlignment="1">
      <alignment wrapText="1"/>
    </xf>
    <xf numFmtId="49" fontId="87" fillId="0" borderId="0" xfId="0" applyNumberFormat="1" applyFont="1" applyBorder="1" applyAlignment="1">
      <alignment vertical="center"/>
    </xf>
    <xf numFmtId="49" fontId="6" fillId="0" borderId="0" xfId="0" applyNumberFormat="1" applyFont="1" applyBorder="1" applyAlignment="1">
      <alignment vertical="center"/>
    </xf>
    <xf numFmtId="49" fontId="85" fillId="0" borderId="0" xfId="0" applyNumberFormat="1" applyFont="1" applyFill="1" applyBorder="1" applyAlignment="1">
      <alignment vertical="center" wrapText="1"/>
    </xf>
    <xf numFmtId="49" fontId="7" fillId="0" borderId="0" xfId="0" applyNumberFormat="1" applyFont="1" applyFill="1" applyBorder="1" applyAlignment="1"/>
    <xf numFmtId="49" fontId="77" fillId="0" borderId="0" xfId="0" applyNumberFormat="1" applyFont="1" applyBorder="1" applyAlignment="1">
      <alignment vertical="center"/>
    </xf>
    <xf numFmtId="49" fontId="85" fillId="0" borderId="0" xfId="0" applyNumberFormat="1" applyFont="1" applyFill="1" applyBorder="1" applyAlignment="1">
      <alignment horizontal="center" vertical="center"/>
    </xf>
    <xf numFmtId="49" fontId="77" fillId="0" borderId="0" xfId="0" applyNumberFormat="1" applyFont="1" applyFill="1" applyBorder="1" applyAlignment="1">
      <alignment vertical="center"/>
    </xf>
    <xf numFmtId="49" fontId="77" fillId="0" borderId="0" xfId="0" applyNumberFormat="1" applyFont="1" applyFill="1" applyBorder="1" applyAlignment="1">
      <alignment vertical="center" wrapText="1"/>
    </xf>
    <xf numFmtId="49" fontId="58" fillId="0" borderId="0" xfId="0" applyNumberFormat="1" applyFont="1" applyBorder="1" applyAlignment="1">
      <alignment vertical="center"/>
    </xf>
    <xf numFmtId="49" fontId="58" fillId="0" borderId="0" xfId="0" applyNumberFormat="1" applyFont="1" applyFill="1" applyBorder="1" applyAlignment="1">
      <alignment vertical="center"/>
    </xf>
    <xf numFmtId="49" fontId="7" fillId="15" borderId="0" xfId="0" applyNumberFormat="1" applyFont="1" applyFill="1" applyAlignment="1">
      <alignment horizontal="center" vertical="center" wrapText="1"/>
    </xf>
    <xf numFmtId="49" fontId="7" fillId="0" borderId="0" xfId="0" applyNumberFormat="1" applyFont="1" applyAlignment="1">
      <alignment horizontal="left" vertical="center" wrapText="1"/>
    </xf>
    <xf numFmtId="49" fontId="7" fillId="0" borderId="0" xfId="0" applyNumberFormat="1" applyFont="1" applyFill="1" applyAlignment="1">
      <alignment horizontal="center" vertical="center" wrapText="1"/>
    </xf>
    <xf numFmtId="49" fontId="91" fillId="0" borderId="0" xfId="0" applyNumberFormat="1" applyFont="1" applyAlignment="1">
      <alignment vertical="center" wrapText="1"/>
    </xf>
    <xf numFmtId="0" fontId="8" fillId="0" borderId="0" xfId="0" applyFont="1"/>
    <xf numFmtId="0" fontId="89" fillId="0" borderId="0" xfId="1" applyFont="1" applyAlignment="1" applyProtection="1"/>
    <xf numFmtId="0" fontId="89" fillId="0" borderId="0" xfId="1" applyFont="1" applyAlignment="1" applyProtection="1">
      <alignment horizontal="left"/>
    </xf>
    <xf numFmtId="49" fontId="52" fillId="0" borderId="0" xfId="0" applyNumberFormat="1" applyFont="1" applyAlignment="1">
      <alignment horizontal="left" vertical="center" wrapText="1"/>
    </xf>
    <xf numFmtId="49" fontId="31" fillId="0" borderId="0" xfId="0" applyNumberFormat="1" applyFont="1" applyBorder="1" applyAlignment="1">
      <alignment horizontal="left" vertical="center" wrapText="1"/>
    </xf>
    <xf numFmtId="49" fontId="31" fillId="0" borderId="0" xfId="0" applyNumberFormat="1" applyFont="1" applyBorder="1" applyAlignment="1">
      <alignment vertical="center"/>
    </xf>
    <xf numFmtId="0" fontId="93" fillId="0" borderId="0" xfId="0" applyFont="1" applyAlignment="1">
      <alignment horizontal="left"/>
    </xf>
    <xf numFmtId="0" fontId="93" fillId="0" borderId="0" xfId="0" applyFont="1"/>
    <xf numFmtId="0" fontId="9" fillId="0" borderId="0" xfId="0" applyFont="1" applyAlignment="1">
      <alignment horizontal="center"/>
    </xf>
    <xf numFmtId="0" fontId="8" fillId="0" borderId="0" xfId="0" applyFont="1" applyAlignment="1">
      <alignment horizontal="center"/>
    </xf>
    <xf numFmtId="0" fontId="94" fillId="0" borderId="0" xfId="0" applyFont="1"/>
    <xf numFmtId="0" fontId="95" fillId="0" borderId="0" xfId="0" applyFont="1" applyBorder="1"/>
    <xf numFmtId="0" fontId="95" fillId="0" borderId="0" xfId="0" applyFont="1"/>
    <xf numFmtId="0" fontId="95" fillId="0" borderId="0" xfId="0" applyFont="1" applyBorder="1" applyAlignment="1">
      <alignment horizontal="center"/>
    </xf>
    <xf numFmtId="164" fontId="95" fillId="0" borderId="0" xfId="0" applyNumberFormat="1" applyFont="1" applyAlignment="1">
      <alignment horizontal="center"/>
    </xf>
    <xf numFmtId="166" fontId="95" fillId="0" borderId="0" xfId="0" applyNumberFormat="1" applyFont="1"/>
    <xf numFmtId="165" fontId="95" fillId="0" borderId="0" xfId="0" applyNumberFormat="1" applyFont="1" applyAlignment="1">
      <alignment horizontal="right"/>
    </xf>
    <xf numFmtId="164" fontId="95" fillId="0" borderId="0" xfId="0" applyNumberFormat="1" applyFont="1" applyBorder="1" applyAlignment="1">
      <alignment horizontal="center"/>
    </xf>
    <xf numFmtId="0" fontId="95" fillId="0" borderId="0" xfId="0" applyFont="1" applyAlignment="1">
      <alignment horizontal="center"/>
    </xf>
    <xf numFmtId="0" fontId="89" fillId="0" borderId="0" xfId="1" applyFont="1" applyAlignment="1" applyProtection="1">
      <alignment vertical="center"/>
    </xf>
    <xf numFmtId="0" fontId="33" fillId="0" borderId="0" xfId="1" applyFont="1" applyAlignment="1" applyProtection="1">
      <alignment horizontal="center"/>
    </xf>
    <xf numFmtId="0" fontId="5" fillId="0" borderId="0" xfId="0" applyFont="1" applyAlignment="1" applyProtection="1">
      <alignment vertical="center"/>
    </xf>
    <xf numFmtId="0" fontId="81" fillId="0" borderId="0" xfId="0" applyFont="1" applyAlignment="1">
      <alignment horizontal="left" vertical="top"/>
    </xf>
    <xf numFmtId="0" fontId="20" fillId="0" borderId="0" xfId="1" applyAlignment="1" applyProtection="1">
      <alignment horizontal="left" vertical="center"/>
    </xf>
    <xf numFmtId="49" fontId="90" fillId="0" borderId="0" xfId="1" applyNumberFormat="1" applyFont="1" applyFill="1" applyBorder="1" applyAlignment="1" applyProtection="1">
      <alignment vertical="center"/>
    </xf>
    <xf numFmtId="0" fontId="89" fillId="0" borderId="0" xfId="1" applyFont="1" applyAlignment="1" applyProtection="1"/>
    <xf numFmtId="0" fontId="89" fillId="0" borderId="0" xfId="1" applyFont="1" applyAlignment="1" applyProtection="1">
      <alignment horizontal="left" vertical="center"/>
    </xf>
    <xf numFmtId="0" fontId="89" fillId="0" borderId="0" xfId="1" applyFont="1" applyAlignment="1" applyProtection="1">
      <alignment vertical="center"/>
    </xf>
    <xf numFmtId="0" fontId="97" fillId="0" borderId="0" xfId="1" applyFont="1" applyFill="1" applyAlignment="1" applyProtection="1">
      <alignment horizontal="left" vertical="center" wrapText="1"/>
    </xf>
    <xf numFmtId="0" fontId="89" fillId="0" borderId="0" xfId="1" applyFont="1" applyBorder="1" applyAlignment="1" applyProtection="1">
      <alignment horizontal="left" vertical="center"/>
    </xf>
    <xf numFmtId="0" fontId="89" fillId="0" borderId="0" xfId="1" applyFont="1" applyFill="1" applyBorder="1" applyAlignment="1" applyProtection="1">
      <alignment horizontal="left" vertical="center"/>
    </xf>
    <xf numFmtId="0" fontId="89" fillId="0" borderId="0" xfId="1" applyFont="1" applyFill="1" applyAlignment="1" applyProtection="1">
      <alignment vertical="center"/>
    </xf>
    <xf numFmtId="0" fontId="0" fillId="0" borderId="0" xfId="0" applyAlignment="1">
      <alignment horizontal="right"/>
    </xf>
    <xf numFmtId="0" fontId="20" fillId="0" borderId="0" xfId="1" applyAlignment="1" applyProtection="1">
      <alignment horizontal="right"/>
    </xf>
    <xf numFmtId="0" fontId="61" fillId="0" borderId="0" xfId="0" applyFont="1" applyAlignment="1">
      <alignment horizontal="left" vertical="center" wrapText="1"/>
    </xf>
    <xf numFmtId="0" fontId="89" fillId="0" borderId="0" xfId="1" applyFont="1" applyAlignment="1" applyProtection="1">
      <alignment horizontal="center" vertical="center"/>
    </xf>
    <xf numFmtId="0" fontId="51" fillId="0" borderId="23" xfId="0" applyFont="1" applyBorder="1" applyAlignment="1">
      <alignment horizontal="left" vertical="center"/>
    </xf>
    <xf numFmtId="49" fontId="51" fillId="0" borderId="23" xfId="0" applyNumberFormat="1" applyFont="1" applyBorder="1" applyAlignment="1">
      <alignment horizontal="left" vertical="center" wrapText="1"/>
    </xf>
    <xf numFmtId="0" fontId="51" fillId="0" borderId="23" xfId="0" applyFont="1" applyBorder="1" applyAlignment="1">
      <alignment horizontal="left" vertical="center" wrapText="1"/>
    </xf>
    <xf numFmtId="0" fontId="4" fillId="0" borderId="0" xfId="0" applyFont="1" applyBorder="1" applyAlignment="1">
      <alignment horizontal="left" vertical="center" wrapText="1"/>
    </xf>
    <xf numFmtId="0" fontId="21" fillId="0" borderId="9" xfId="0" applyFont="1" applyFill="1" applyBorder="1"/>
    <xf numFmtId="0" fontId="21" fillId="0" borderId="9" xfId="0" applyFont="1" applyBorder="1" applyAlignment="1">
      <alignment horizontal="center" vertical="center"/>
    </xf>
    <xf numFmtId="0" fontId="21" fillId="0" borderId="9" xfId="0" applyFont="1" applyBorder="1" applyAlignment="1">
      <alignment vertical="center"/>
    </xf>
    <xf numFmtId="2" fontId="18" fillId="10" borderId="9" xfId="0" applyNumberFormat="1" applyFont="1" applyFill="1" applyBorder="1" applyAlignment="1">
      <alignment horizontal="center"/>
    </xf>
    <xf numFmtId="0" fontId="89" fillId="0" borderId="0" xfId="1" applyFont="1" applyAlignment="1" applyProtection="1">
      <alignment horizontal="center"/>
    </xf>
    <xf numFmtId="0" fontId="89" fillId="0" borderId="0" xfId="1" applyFont="1" applyAlignment="1" applyProtection="1">
      <alignment horizontal="center" vertical="top"/>
    </xf>
    <xf numFmtId="49" fontId="89" fillId="0" borderId="0" xfId="1" applyNumberFormat="1" applyFont="1" applyBorder="1" applyAlignment="1" applyProtection="1">
      <alignment vertical="center"/>
    </xf>
    <xf numFmtId="0" fontId="33" fillId="0" borderId="0" xfId="1" applyFont="1" applyFill="1" applyBorder="1" applyAlignment="1" applyProtection="1">
      <alignment horizontal="center"/>
    </xf>
    <xf numFmtId="0" fontId="20" fillId="23" borderId="0" xfId="1" applyFill="1" applyAlignment="1" applyProtection="1">
      <alignment vertical="center"/>
    </xf>
    <xf numFmtId="0" fontId="37" fillId="23" borderId="0" xfId="1" applyFont="1" applyFill="1" applyAlignment="1" applyProtection="1">
      <alignment vertical="center"/>
    </xf>
    <xf numFmtId="0" fontId="37" fillId="23" borderId="0" xfId="1" applyFont="1" applyFill="1" applyBorder="1" applyAlignment="1" applyProtection="1">
      <alignment vertical="center"/>
    </xf>
    <xf numFmtId="0" fontId="37" fillId="23" borderId="0" xfId="1" applyFont="1" applyFill="1" applyAlignment="1" applyProtection="1"/>
    <xf numFmtId="0" fontId="3" fillId="23" borderId="0" xfId="0" applyFont="1" applyFill="1" applyBorder="1" applyAlignment="1" applyProtection="1">
      <alignment vertical="center"/>
    </xf>
    <xf numFmtId="0" fontId="4" fillId="23" borderId="0" xfId="0" applyFont="1" applyFill="1" applyBorder="1" applyAlignment="1" applyProtection="1">
      <alignment vertical="center"/>
    </xf>
    <xf numFmtId="0" fontId="4" fillId="23" borderId="0" xfId="0" applyFont="1" applyFill="1" applyBorder="1" applyAlignment="1" applyProtection="1">
      <alignment vertical="center" wrapText="1"/>
    </xf>
    <xf numFmtId="0" fontId="8" fillId="23" borderId="0" xfId="0" applyFont="1" applyFill="1" applyBorder="1" applyAlignment="1" applyProtection="1">
      <alignment horizontal="left" vertical="center"/>
    </xf>
    <xf numFmtId="0" fontId="8" fillId="23" borderId="0" xfId="0" applyFont="1" applyFill="1" applyBorder="1" applyAlignment="1" applyProtection="1">
      <alignment vertical="center"/>
    </xf>
    <xf numFmtId="0" fontId="3" fillId="23" borderId="0" xfId="0" applyFont="1" applyFill="1" applyAlignment="1" applyProtection="1">
      <alignment vertical="center"/>
    </xf>
    <xf numFmtId="0" fontId="66" fillId="23" borderId="0" xfId="1" applyFont="1" applyFill="1" applyAlignment="1" applyProtection="1">
      <alignment vertical="center"/>
    </xf>
    <xf numFmtId="0" fontId="49" fillId="23" borderId="0" xfId="0" applyFont="1" applyFill="1" applyAlignment="1" applyProtection="1">
      <alignment horizontal="left"/>
    </xf>
    <xf numFmtId="0" fontId="0" fillId="23" borderId="0" xfId="0" applyFill="1" applyProtection="1"/>
    <xf numFmtId="0" fontId="66" fillId="23" borderId="0" xfId="1" applyFont="1" applyFill="1" applyBorder="1" applyAlignment="1" applyProtection="1">
      <alignment vertical="center"/>
    </xf>
    <xf numFmtId="0" fontId="10" fillId="23" borderId="0" xfId="0" applyFont="1" applyFill="1" applyBorder="1" applyAlignment="1" applyProtection="1">
      <alignment vertical="center"/>
    </xf>
    <xf numFmtId="0" fontId="7" fillId="23" borderId="0" xfId="0" applyFont="1" applyFill="1" applyBorder="1" applyAlignment="1" applyProtection="1">
      <alignment horizontal="center" vertical="center"/>
    </xf>
    <xf numFmtId="0" fontId="4" fillId="23" borderId="0" xfId="0" applyFont="1" applyFill="1" applyAlignment="1" applyProtection="1">
      <alignment vertical="center"/>
    </xf>
    <xf numFmtId="49" fontId="20" fillId="23" borderId="0" xfId="1" applyNumberFormat="1" applyFill="1" applyBorder="1" applyAlignment="1" applyProtection="1">
      <alignment vertical="center" wrapText="1"/>
    </xf>
    <xf numFmtId="49" fontId="84" fillId="0" borderId="0" xfId="0" applyNumberFormat="1" applyFont="1" applyFill="1" applyBorder="1" applyAlignment="1">
      <alignment vertical="center" wrapText="1"/>
    </xf>
    <xf numFmtId="0" fontId="47" fillId="0" borderId="0" xfId="0" applyFont="1" applyAlignment="1">
      <alignment horizontal="center" vertical="center"/>
    </xf>
    <xf numFmtId="0" fontId="89" fillId="0" borderId="0" xfId="1" applyFont="1" applyFill="1" applyAlignment="1" applyProtection="1">
      <alignment horizontal="left" vertical="top"/>
    </xf>
    <xf numFmtId="0" fontId="89" fillId="0" borderId="0" xfId="1" applyFont="1" applyFill="1" applyAlignment="1" applyProtection="1">
      <alignment horizontal="left" vertical="center"/>
    </xf>
    <xf numFmtId="49" fontId="6" fillId="0" borderId="0" xfId="0" applyNumberFormat="1" applyFont="1" applyBorder="1" applyAlignment="1">
      <alignment vertical="center" wrapText="1"/>
    </xf>
    <xf numFmtId="49" fontId="7" fillId="0" borderId="0" xfId="0" applyNumberFormat="1" applyFont="1" applyBorder="1" applyAlignment="1">
      <alignment horizontal="left" vertical="center"/>
    </xf>
    <xf numFmtId="0" fontId="8" fillId="0" borderId="0" xfId="0" applyFont="1"/>
    <xf numFmtId="0" fontId="89" fillId="0" borderId="0" xfId="1" applyFont="1" applyFill="1" applyAlignment="1" applyProtection="1">
      <alignment horizontal="left" vertical="center"/>
    </xf>
    <xf numFmtId="49" fontId="7" fillId="0" borderId="0" xfId="0" applyNumberFormat="1" applyFont="1" applyBorder="1" applyAlignment="1"/>
    <xf numFmtId="49" fontId="7" fillId="15" borderId="0" xfId="0" applyNumberFormat="1" applyFont="1" applyFill="1" applyAlignment="1">
      <alignment horizontal="center" vertical="center" wrapText="1"/>
    </xf>
    <xf numFmtId="0" fontId="99" fillId="0" borderId="0" xfId="0" applyFont="1" applyAlignment="1">
      <alignment vertical="top" wrapText="1"/>
    </xf>
    <xf numFmtId="49" fontId="91" fillId="0" borderId="0" xfId="0" applyNumberFormat="1" applyFont="1" applyAlignment="1">
      <alignment vertical="center" wrapText="1"/>
    </xf>
    <xf numFmtId="49" fontId="3" fillId="0" borderId="0" xfId="0" applyNumberFormat="1" applyFont="1" applyAlignment="1">
      <alignment vertical="center" wrapText="1"/>
    </xf>
    <xf numFmtId="49" fontId="2" fillId="0" borderId="0" xfId="0" applyNumberFormat="1" applyFont="1" applyAlignment="1">
      <alignment horizontal="left" vertical="center" wrapText="1"/>
    </xf>
    <xf numFmtId="0" fontId="4" fillId="0" borderId="0" xfId="0" applyFont="1" applyAlignment="1">
      <alignment vertical="center" wrapText="1"/>
    </xf>
    <xf numFmtId="49" fontId="3" fillId="0" borderId="0" xfId="0" applyNumberFormat="1" applyFont="1" applyBorder="1" applyAlignment="1">
      <alignment vertical="center" wrapText="1"/>
    </xf>
    <xf numFmtId="49" fontId="3" fillId="15" borderId="0" xfId="0" applyNumberFormat="1" applyFont="1" applyFill="1" applyAlignment="1">
      <alignment vertical="center" wrapText="1"/>
    </xf>
    <xf numFmtId="0" fontId="89" fillId="0" borderId="0" xfId="1" applyFont="1" applyFill="1" applyAlignment="1" applyProtection="1">
      <alignment horizontal="left" vertical="center"/>
    </xf>
    <xf numFmtId="49" fontId="77" fillId="0" borderId="0" xfId="0" applyNumberFormat="1" applyFont="1" applyFill="1" applyBorder="1" applyAlignment="1">
      <alignment horizontal="justify" vertical="center" wrapText="1"/>
    </xf>
    <xf numFmtId="0" fontId="8" fillId="0" borderId="0" xfId="1" applyFont="1" applyFill="1" applyAlignment="1" applyProtection="1">
      <alignment horizontal="right" vertical="center"/>
    </xf>
    <xf numFmtId="0" fontId="6" fillId="25" borderId="1" xfId="0" applyFont="1" applyFill="1" applyBorder="1" applyAlignment="1" applyProtection="1">
      <alignment vertical="center"/>
    </xf>
    <xf numFmtId="0" fontId="8" fillId="25" borderId="1" xfId="0" applyFont="1" applyFill="1" applyBorder="1" applyAlignment="1" applyProtection="1">
      <alignment vertical="center"/>
    </xf>
    <xf numFmtId="4" fontId="4" fillId="0" borderId="0" xfId="0" applyNumberFormat="1" applyFont="1" applyFill="1" applyBorder="1" applyAlignment="1">
      <alignment vertical="center"/>
    </xf>
    <xf numFmtId="0" fontId="6" fillId="25" borderId="2" xfId="0" applyFont="1" applyFill="1" applyBorder="1" applyAlignment="1">
      <alignment horizontal="left" vertical="center"/>
    </xf>
    <xf numFmtId="4" fontId="4" fillId="0" borderId="24" xfId="0" applyNumberFormat="1" applyFont="1" applyFill="1" applyBorder="1" applyAlignment="1">
      <alignment vertical="center"/>
    </xf>
    <xf numFmtId="0" fontId="8" fillId="25" borderId="2" xfId="0" applyFont="1" applyFill="1" applyBorder="1"/>
    <xf numFmtId="0" fontId="8" fillId="25" borderId="2" xfId="0" applyFont="1" applyFill="1" applyBorder="1" applyAlignment="1">
      <alignment horizontal="left" vertical="center"/>
    </xf>
    <xf numFmtId="4" fontId="4" fillId="0" borderId="24" xfId="0" applyNumberFormat="1" applyFont="1" applyBorder="1" applyAlignment="1">
      <alignment vertical="center"/>
    </xf>
    <xf numFmtId="0" fontId="6" fillId="25" borderId="0" xfId="0" applyFont="1" applyFill="1" applyBorder="1" applyAlignment="1">
      <alignment horizontal="left" vertical="center"/>
    </xf>
    <xf numFmtId="49" fontId="6" fillId="0" borderId="0" xfId="0" applyNumberFormat="1" applyFont="1" applyFill="1" applyBorder="1" applyAlignment="1">
      <alignment horizontal="left" vertical="center"/>
    </xf>
    <xf numFmtId="3" fontId="4" fillId="0" borderId="24" xfId="0" applyNumberFormat="1" applyFont="1" applyBorder="1" applyAlignment="1">
      <alignment vertical="center"/>
    </xf>
    <xf numFmtId="3" fontId="4" fillId="0" borderId="24" xfId="0" applyNumberFormat="1" applyFont="1" applyFill="1" applyBorder="1" applyAlignment="1">
      <alignment vertical="center"/>
    </xf>
    <xf numFmtId="0" fontId="106" fillId="0" borderId="0" xfId="0" applyFont="1" applyFill="1" applyBorder="1"/>
    <xf numFmtId="0" fontId="105" fillId="0" borderId="27" xfId="0" applyFont="1" applyFill="1" applyBorder="1"/>
    <xf numFmtId="0" fontId="105" fillId="0" borderId="27" xfId="0" applyFont="1" applyFill="1" applyBorder="1" applyAlignment="1">
      <alignment horizontal="left" vertical="center"/>
    </xf>
    <xf numFmtId="49" fontId="6" fillId="0" borderId="0" xfId="0" applyNumberFormat="1" applyFont="1" applyFill="1" applyBorder="1" applyAlignment="1">
      <alignment horizontal="justify" vertical="center" wrapText="1"/>
    </xf>
    <xf numFmtId="0" fontId="26" fillId="0" borderId="27" xfId="0" applyFont="1" applyFill="1" applyBorder="1" applyAlignment="1">
      <alignment horizontal="left" vertical="center"/>
    </xf>
    <xf numFmtId="49" fontId="59" fillId="20" borderId="1" xfId="0" applyNumberFormat="1" applyFont="1" applyFill="1" applyBorder="1" applyAlignment="1">
      <alignment horizontal="left" vertical="center" wrapText="1" indent="1"/>
    </xf>
    <xf numFmtId="49" fontId="59" fillId="4" borderId="1" xfId="0" applyNumberFormat="1" applyFont="1" applyFill="1" applyBorder="1" applyAlignment="1">
      <alignment horizontal="left" vertical="center" wrapText="1" indent="1"/>
    </xf>
    <xf numFmtId="49" fontId="16" fillId="8" borderId="1" xfId="0" applyNumberFormat="1" applyFont="1" applyFill="1" applyBorder="1" applyAlignment="1">
      <alignment vertical="center"/>
    </xf>
    <xf numFmtId="49" fontId="59" fillId="19" borderId="1" xfId="0" applyNumberFormat="1" applyFont="1" applyFill="1" applyBorder="1" applyAlignment="1">
      <alignment horizontal="left" vertical="center" wrapText="1"/>
    </xf>
    <xf numFmtId="0" fontId="90" fillId="0" borderId="0" xfId="1" applyFont="1" applyAlignment="1" applyProtection="1">
      <alignment horizontal="left" vertical="center"/>
    </xf>
    <xf numFmtId="0" fontId="90" fillId="0" borderId="0" xfId="1" applyFont="1" applyAlignment="1" applyProtection="1">
      <alignment horizontal="center" vertical="center"/>
    </xf>
    <xf numFmtId="0" fontId="0" fillId="0" borderId="0" xfId="0" applyProtection="1"/>
    <xf numFmtId="3" fontId="27" fillId="0" borderId="0" xfId="0" applyNumberFormat="1" applyFont="1" applyFill="1" applyBorder="1" applyAlignment="1" applyProtection="1">
      <alignment horizontal="left" vertical="center" wrapText="1"/>
    </xf>
    <xf numFmtId="0" fontId="3" fillId="0" borderId="0" xfId="0" applyFont="1" applyFill="1" applyAlignment="1" applyProtection="1">
      <alignment vertical="center"/>
    </xf>
    <xf numFmtId="0" fontId="37" fillId="0" borderId="0" xfId="1" applyFont="1" applyFill="1" applyAlignment="1" applyProtection="1">
      <alignment vertical="center"/>
    </xf>
    <xf numFmtId="0" fontId="33" fillId="0" borderId="0" xfId="1" applyFont="1" applyAlignment="1" applyProtection="1">
      <alignment horizontal="center"/>
    </xf>
    <xf numFmtId="0" fontId="50" fillId="15" borderId="0" xfId="1" applyFont="1" applyFill="1" applyAlignment="1" applyProtection="1">
      <alignment horizontal="left"/>
    </xf>
    <xf numFmtId="49" fontId="83" fillId="0" borderId="0" xfId="0" applyNumberFormat="1" applyFont="1" applyBorder="1" applyAlignment="1">
      <alignment horizontal="left" vertical="center" wrapText="1"/>
    </xf>
    <xf numFmtId="0" fontId="84" fillId="0" borderId="0" xfId="0" applyFont="1" applyBorder="1" applyAlignment="1">
      <alignment horizontal="left" vertical="center" wrapText="1"/>
    </xf>
    <xf numFmtId="49" fontId="91" fillId="0" borderId="0" xfId="0" applyNumberFormat="1" applyFont="1" applyFill="1" applyAlignment="1">
      <alignment vertical="center" wrapText="1"/>
    </xf>
    <xf numFmtId="0" fontId="4" fillId="0" borderId="0" xfId="0" applyFont="1" applyAlignment="1">
      <alignment horizontal="center" vertical="center" wrapText="1"/>
    </xf>
    <xf numFmtId="49" fontId="111" fillId="0" borderId="0" xfId="0" applyNumberFormat="1" applyFont="1" applyFill="1" applyBorder="1" applyAlignment="1">
      <alignment vertical="center" wrapText="1"/>
    </xf>
    <xf numFmtId="49" fontId="85" fillId="26" borderId="1" xfId="0" applyNumberFormat="1" applyFont="1" applyFill="1" applyBorder="1" applyAlignment="1">
      <alignment horizontal="center" vertical="center"/>
    </xf>
    <xf numFmtId="49" fontId="85" fillId="26" borderId="2" xfId="0" applyNumberFormat="1" applyFont="1" applyFill="1" applyBorder="1" applyAlignment="1">
      <alignment horizontal="center" vertical="center"/>
    </xf>
    <xf numFmtId="49" fontId="111" fillId="0" borderId="0" xfId="0" applyNumberFormat="1" applyFont="1" applyFill="1" applyBorder="1" applyAlignment="1">
      <alignment horizontal="left" vertical="center" wrapText="1" indent="1"/>
    </xf>
    <xf numFmtId="0" fontId="0" fillId="0" borderId="0" xfId="0" applyAlignment="1">
      <alignment horizontal="center" vertical="center"/>
    </xf>
    <xf numFmtId="49" fontId="110" fillId="0" borderId="0" xfId="0" applyNumberFormat="1" applyFont="1" applyFill="1" applyBorder="1" applyAlignment="1">
      <alignment horizontal="left" vertical="center" wrapText="1" indent="1"/>
    </xf>
    <xf numFmtId="49" fontId="112" fillId="0" borderId="0" xfId="0" applyNumberFormat="1" applyFont="1" applyFill="1" applyBorder="1" applyAlignment="1">
      <alignment horizontal="justify" vertical="center" wrapText="1"/>
    </xf>
    <xf numFmtId="0" fontId="0" fillId="0" borderId="0" xfId="0" applyAlignment="1">
      <alignment horizontal="left" vertical="center"/>
    </xf>
    <xf numFmtId="49" fontId="90" fillId="0" borderId="0" xfId="1" applyNumberFormat="1" applyFont="1" applyBorder="1" applyAlignment="1" applyProtection="1">
      <alignment vertical="center"/>
    </xf>
    <xf numFmtId="49" fontId="84" fillId="0" borderId="0" xfId="0" applyNumberFormat="1" applyFont="1" applyBorder="1" applyAlignment="1">
      <alignment vertical="center" wrapText="1"/>
    </xf>
    <xf numFmtId="49" fontId="83" fillId="15" borderId="0" xfId="0" applyNumberFormat="1" applyFont="1" applyFill="1" applyBorder="1" applyAlignment="1">
      <alignment horizontal="left" vertical="center" wrapText="1"/>
    </xf>
    <xf numFmtId="49" fontId="84" fillId="15" borderId="0" xfId="0" applyNumberFormat="1" applyFont="1" applyFill="1" applyAlignment="1">
      <alignment vertical="center" wrapText="1"/>
    </xf>
    <xf numFmtId="0" fontId="0" fillId="15" borderId="0" xfId="0" applyFill="1"/>
    <xf numFmtId="0" fontId="4" fillId="15" borderId="0" xfId="0" applyFont="1" applyFill="1" applyAlignment="1">
      <alignment vertical="center" wrapText="1"/>
    </xf>
    <xf numFmtId="0" fontId="6" fillId="9" borderId="3" xfId="0" applyFont="1" applyFill="1" applyBorder="1" applyAlignment="1" applyProtection="1">
      <alignment horizontal="center" vertical="center" wrapText="1"/>
    </xf>
    <xf numFmtId="3" fontId="8" fillId="0" borderId="0" xfId="0" applyNumberFormat="1" applyFont="1" applyFill="1" applyBorder="1" applyAlignment="1" applyProtection="1">
      <alignment horizontal="right" vertical="center"/>
    </xf>
    <xf numFmtId="0" fontId="47" fillId="0" borderId="0" xfId="0" applyFont="1" applyFill="1" applyBorder="1" applyAlignment="1" applyProtection="1">
      <alignment horizontal="center"/>
    </xf>
    <xf numFmtId="3" fontId="6" fillId="0" borderId="0" xfId="0" applyNumberFormat="1" applyFont="1" applyFill="1" applyAlignment="1" applyProtection="1">
      <alignment vertical="center"/>
    </xf>
    <xf numFmtId="0" fontId="11" fillId="23" borderId="0" xfId="0" applyFont="1" applyFill="1" applyBorder="1" applyAlignment="1" applyProtection="1">
      <alignment horizontal="left" vertical="center"/>
    </xf>
    <xf numFmtId="0" fontId="8" fillId="0" borderId="0" xfId="0" applyFont="1" applyFill="1" applyAlignment="1" applyProtection="1">
      <alignment horizontal="left" vertical="center"/>
    </xf>
    <xf numFmtId="17" fontId="7" fillId="0" borderId="0" xfId="0" applyNumberFormat="1" applyFont="1" applyFill="1" applyBorder="1" applyAlignment="1" applyProtection="1">
      <alignment horizontal="left" vertical="center"/>
    </xf>
    <xf numFmtId="3" fontId="16" fillId="0" borderId="0" xfId="0" applyNumberFormat="1" applyFont="1" applyFill="1" applyBorder="1" applyAlignment="1" applyProtection="1">
      <alignment vertical="center"/>
    </xf>
    <xf numFmtId="0" fontId="6" fillId="0" borderId="1" xfId="0" applyFont="1" applyFill="1" applyBorder="1" applyAlignment="1" applyProtection="1">
      <alignment horizontal="left" vertical="center"/>
    </xf>
    <xf numFmtId="4"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right" vertical="center"/>
    </xf>
    <xf numFmtId="0" fontId="97" fillId="3" borderId="25" xfId="0" applyFont="1" applyFill="1" applyBorder="1" applyAlignment="1" applyProtection="1">
      <alignment horizontal="center" vertical="center"/>
    </xf>
    <xf numFmtId="3" fontId="4" fillId="3" borderId="24" xfId="0" applyNumberFormat="1" applyFont="1" applyFill="1" applyBorder="1" applyAlignment="1" applyProtection="1">
      <alignment vertical="center"/>
    </xf>
    <xf numFmtId="9" fontId="4" fillId="0" borderId="0" xfId="0" applyNumberFormat="1" applyFont="1" applyFill="1" applyBorder="1" applyAlignment="1" applyProtection="1">
      <alignment vertical="center" wrapText="1"/>
    </xf>
    <xf numFmtId="0" fontId="9" fillId="0" borderId="2" xfId="0" applyFont="1" applyFill="1" applyBorder="1" applyAlignment="1" applyProtection="1">
      <alignment horizontal="center" vertical="center"/>
    </xf>
    <xf numFmtId="0" fontId="4" fillId="0" borderId="24" xfId="0" applyFont="1" applyFill="1" applyBorder="1" applyAlignment="1" applyProtection="1">
      <alignment vertical="center"/>
    </xf>
    <xf numFmtId="0" fontId="8" fillId="25" borderId="2" xfId="0" applyFont="1" applyFill="1" applyBorder="1" applyAlignment="1" applyProtection="1">
      <alignment horizontal="left" vertical="center"/>
    </xf>
    <xf numFmtId="4" fontId="4" fillId="0" borderId="24" xfId="0" applyNumberFormat="1" applyFont="1" applyBorder="1" applyAlignment="1" applyProtection="1">
      <alignment vertical="center"/>
    </xf>
    <xf numFmtId="0" fontId="6" fillId="25" borderId="2" xfId="0" applyFont="1" applyFill="1" applyBorder="1" applyAlignment="1" applyProtection="1">
      <alignment horizontal="left" vertical="center"/>
    </xf>
    <xf numFmtId="4" fontId="4" fillId="0" borderId="24" xfId="0" applyNumberFormat="1" applyFont="1" applyFill="1" applyBorder="1" applyAlignment="1" applyProtection="1">
      <alignment vertical="center"/>
    </xf>
    <xf numFmtId="0" fontId="6" fillId="25" borderId="0" xfId="0" applyFont="1" applyFill="1" applyBorder="1" applyAlignment="1" applyProtection="1">
      <alignment horizontal="left" vertical="center"/>
    </xf>
    <xf numFmtId="3" fontId="97" fillId="3" borderId="24" xfId="0" applyNumberFormat="1" applyFont="1" applyFill="1" applyBorder="1" applyAlignment="1" applyProtection="1">
      <alignment vertical="center"/>
    </xf>
    <xf numFmtId="0" fontId="4" fillId="0" borderId="24" xfId="0" applyFont="1" applyBorder="1" applyAlignment="1" applyProtection="1">
      <alignment vertical="center"/>
    </xf>
    <xf numFmtId="0" fontId="8" fillId="25" borderId="2" xfId="0" applyFont="1" applyFill="1" applyBorder="1" applyProtection="1"/>
    <xf numFmtId="4" fontId="4" fillId="0" borderId="26" xfId="0" applyNumberFormat="1" applyFont="1" applyFill="1" applyBorder="1" applyAlignment="1" applyProtection="1">
      <alignment vertical="center"/>
    </xf>
    <xf numFmtId="3" fontId="6" fillId="0" borderId="0" xfId="0" applyNumberFormat="1" applyFont="1" applyFill="1" applyBorder="1" applyAlignment="1" applyProtection="1">
      <alignment horizontal="center" vertical="center"/>
      <protection locked="0"/>
    </xf>
    <xf numFmtId="3" fontId="2" fillId="0" borderId="0" xfId="0" applyNumberFormat="1" applyFont="1" applyFill="1" applyBorder="1" applyAlignment="1" applyProtection="1">
      <alignment horizontal="center" vertical="center"/>
    </xf>
    <xf numFmtId="3" fontId="8" fillId="0" borderId="0" xfId="0" applyNumberFormat="1" applyFont="1" applyFill="1" applyBorder="1" applyAlignment="1" applyProtection="1">
      <alignment horizontal="left" vertical="center"/>
    </xf>
    <xf numFmtId="0" fontId="9" fillId="0" borderId="0" xfId="0" applyFont="1" applyFill="1" applyBorder="1" applyAlignment="1" applyProtection="1">
      <alignment vertical="center"/>
    </xf>
    <xf numFmtId="3" fontId="4" fillId="0" borderId="0" xfId="0" applyNumberFormat="1" applyFont="1" applyFill="1" applyBorder="1" applyAlignment="1" applyProtection="1">
      <alignment vertical="center"/>
    </xf>
    <xf numFmtId="3" fontId="2" fillId="23" borderId="0" xfId="0" applyNumberFormat="1" applyFont="1" applyFill="1" applyBorder="1" applyAlignment="1" applyProtection="1">
      <alignment horizontal="center" vertical="center"/>
    </xf>
    <xf numFmtId="49" fontId="115" fillId="0" borderId="0" xfId="0" applyNumberFormat="1" applyFont="1" applyAlignment="1" applyProtection="1">
      <alignment horizontal="center" vertical="center"/>
    </xf>
    <xf numFmtId="0" fontId="3" fillId="0" borderId="0" xfId="0" applyFont="1" applyFill="1" applyAlignment="1" applyProtection="1">
      <alignment vertical="center"/>
    </xf>
    <xf numFmtId="49" fontId="7" fillId="0" borderId="0" xfId="0" applyNumberFormat="1" applyFont="1" applyBorder="1" applyAlignment="1">
      <alignment vertical="center"/>
    </xf>
    <xf numFmtId="49" fontId="2" fillId="0" borderId="0" xfId="0" applyNumberFormat="1" applyFont="1" applyBorder="1" applyAlignment="1">
      <alignment horizontal="left" vertical="top"/>
    </xf>
    <xf numFmtId="0" fontId="3" fillId="0" borderId="0" xfId="0" applyFont="1" applyFill="1" applyAlignment="1" applyProtection="1">
      <alignment vertical="center"/>
    </xf>
    <xf numFmtId="0" fontId="0" fillId="0" borderId="0" xfId="0" applyProtection="1"/>
    <xf numFmtId="0" fontId="9" fillId="0" borderId="0" xfId="0" applyFont="1"/>
    <xf numFmtId="49" fontId="110" fillId="0" borderId="22" xfId="0" applyNumberFormat="1" applyFont="1" applyFill="1" applyBorder="1" applyAlignment="1">
      <alignment horizontal="left" vertical="center" wrapText="1" indent="1"/>
    </xf>
    <xf numFmtId="0" fontId="0" fillId="0" borderId="0" xfId="0" applyAlignment="1"/>
    <xf numFmtId="49" fontId="117" fillId="0" borderId="0" xfId="1" applyNumberFormat="1" applyFont="1" applyFill="1" applyBorder="1" applyAlignment="1" applyProtection="1">
      <alignment horizontal="left" vertical="center" indent="1"/>
    </xf>
    <xf numFmtId="0" fontId="8" fillId="0" borderId="0" xfId="0" applyFont="1" applyAlignment="1">
      <alignment vertical="center"/>
    </xf>
    <xf numFmtId="0" fontId="33" fillId="0" borderId="0" xfId="1" applyFont="1" applyAlignment="1" applyProtection="1">
      <alignment horizontal="right"/>
    </xf>
    <xf numFmtId="0" fontId="109" fillId="0" borderId="0" xfId="0" applyFont="1" applyFill="1" applyBorder="1" applyAlignment="1" applyProtection="1">
      <alignment horizontal="center"/>
      <protection locked="0"/>
    </xf>
    <xf numFmtId="0" fontId="7" fillId="28" borderId="1" xfId="0" applyFont="1" applyFill="1" applyBorder="1" applyAlignment="1" applyProtection="1">
      <alignment vertical="center"/>
    </xf>
    <xf numFmtId="0" fontId="3" fillId="0" borderId="1" xfId="0" applyFont="1" applyFill="1" applyBorder="1" applyAlignment="1" applyProtection="1">
      <alignment horizontal="center" vertical="center"/>
    </xf>
    <xf numFmtId="0" fontId="120" fillId="0" borderId="0" xfId="0" applyFont="1" applyBorder="1" applyAlignment="1" applyProtection="1">
      <alignment vertical="center"/>
    </xf>
    <xf numFmtId="0" fontId="121" fillId="0" borderId="0" xfId="1" applyFont="1" applyAlignment="1" applyProtection="1">
      <alignment horizontal="right" vertical="center"/>
    </xf>
    <xf numFmtId="0" fontId="6" fillId="25" borderId="1" xfId="0" applyFont="1" applyFill="1" applyBorder="1" applyAlignment="1" applyProtection="1">
      <alignment horizontal="left" vertical="center" indent="1"/>
    </xf>
    <xf numFmtId="0" fontId="8" fillId="25" borderId="1" xfId="0" applyFont="1" applyFill="1" applyBorder="1" applyAlignment="1" applyProtection="1">
      <alignment horizontal="left" vertical="center" indent="1"/>
    </xf>
    <xf numFmtId="0" fontId="90" fillId="0" borderId="0" xfId="1" applyFont="1" applyAlignment="1" applyProtection="1">
      <alignment horizontal="left" vertical="center"/>
    </xf>
    <xf numFmtId="0" fontId="7" fillId="0" borderId="0" xfId="0" applyFont="1" applyFill="1" applyBorder="1" applyAlignment="1" applyProtection="1">
      <alignment horizontal="right" vertical="center"/>
    </xf>
    <xf numFmtId="0" fontId="6" fillId="0" borderId="0" xfId="0" applyFont="1" applyFill="1" applyBorder="1" applyAlignment="1" applyProtection="1">
      <alignment horizontal="right" vertical="center"/>
    </xf>
    <xf numFmtId="49" fontId="80" fillId="0" borderId="0" xfId="0" applyNumberFormat="1" applyFont="1" applyBorder="1" applyAlignment="1">
      <alignment vertical="center"/>
    </xf>
    <xf numFmtId="49" fontId="80" fillId="0" borderId="0" xfId="0" applyNumberFormat="1" applyFont="1" applyFill="1" applyBorder="1" applyAlignment="1">
      <alignment vertical="center"/>
    </xf>
    <xf numFmtId="0" fontId="7" fillId="7" borderId="1" xfId="0" applyFont="1" applyFill="1" applyBorder="1" applyAlignment="1" applyProtection="1">
      <alignment vertical="center"/>
    </xf>
    <xf numFmtId="0" fontId="6" fillId="7" borderId="1" xfId="0" applyFont="1" applyFill="1" applyBorder="1" applyAlignment="1" applyProtection="1">
      <alignment vertical="center"/>
    </xf>
    <xf numFmtId="0" fontId="7" fillId="30" borderId="1" xfId="0" applyFont="1" applyFill="1" applyBorder="1" applyAlignment="1">
      <alignment vertical="center"/>
    </xf>
    <xf numFmtId="0" fontId="6" fillId="30" borderId="1" xfId="0" applyFont="1" applyFill="1" applyBorder="1" applyAlignment="1">
      <alignment vertical="center"/>
    </xf>
    <xf numFmtId="0" fontId="7" fillId="12" borderId="1" xfId="0" applyFont="1" applyFill="1" applyBorder="1" applyAlignment="1" applyProtection="1">
      <alignment vertical="center"/>
    </xf>
    <xf numFmtId="0" fontId="9" fillId="12" borderId="1" xfId="0" applyFont="1" applyFill="1" applyBorder="1" applyAlignment="1" applyProtection="1">
      <alignment vertical="center"/>
    </xf>
    <xf numFmtId="0" fontId="9" fillId="8" borderId="1" xfId="0" applyFont="1" applyFill="1" applyBorder="1" applyAlignment="1" applyProtection="1">
      <alignment vertical="center"/>
    </xf>
    <xf numFmtId="0" fontId="9" fillId="0" borderId="0" xfId="0" applyFont="1" applyFill="1" applyBorder="1" applyAlignment="1">
      <alignment horizontal="center" vertical="top"/>
    </xf>
    <xf numFmtId="0" fontId="8" fillId="0" borderId="0" xfId="0" applyFont="1" applyFill="1" applyBorder="1" applyAlignment="1">
      <alignment vertical="top"/>
    </xf>
    <xf numFmtId="0" fontId="7" fillId="0" borderId="0" xfId="0" applyFont="1" applyFill="1" applyAlignment="1">
      <alignment horizontal="center" vertical="top"/>
    </xf>
    <xf numFmtId="0" fontId="4" fillId="0" borderId="0" xfId="0" applyFont="1" applyAlignment="1">
      <alignment horizontal="left"/>
    </xf>
    <xf numFmtId="3" fontId="0" fillId="0" borderId="0" xfId="0" applyNumberFormat="1"/>
    <xf numFmtId="10" fontId="0" fillId="0" borderId="0" xfId="0" applyNumberFormat="1"/>
    <xf numFmtId="0" fontId="127" fillId="0" borderId="0" xfId="1" applyFont="1" applyFill="1" applyAlignment="1" applyProtection="1">
      <alignment horizontal="left"/>
    </xf>
    <xf numFmtId="0" fontId="127" fillId="0" borderId="0" xfId="1" applyFont="1" applyAlignment="1" applyProtection="1">
      <alignment horizontal="left"/>
    </xf>
    <xf numFmtId="0" fontId="127" fillId="0" borderId="0" xfId="1" applyFont="1" applyFill="1" applyBorder="1" applyAlignment="1" applyProtection="1">
      <alignment horizontal="left"/>
    </xf>
    <xf numFmtId="49" fontId="127" fillId="0" borderId="0" xfId="1" applyNumberFormat="1" applyFont="1" applyFill="1" applyBorder="1" applyAlignment="1" applyProtection="1">
      <alignment vertical="center"/>
    </xf>
    <xf numFmtId="0" fontId="90" fillId="0" borderId="0" xfId="1" applyFont="1" applyAlignment="1" applyProtection="1">
      <alignment horizontal="left" vertical="center"/>
    </xf>
    <xf numFmtId="0" fontId="33" fillId="0" borderId="0" xfId="1" applyFont="1" applyAlignment="1" applyProtection="1"/>
    <xf numFmtId="0" fontId="2" fillId="0" borderId="0" xfId="0" applyFont="1" applyFill="1" applyAlignment="1" applyProtection="1">
      <alignment vertical="center"/>
    </xf>
    <xf numFmtId="0" fontId="6" fillId="0" borderId="0" xfId="0" applyFont="1" applyFill="1" applyBorder="1" applyAlignment="1" applyProtection="1">
      <alignment horizontal="left" vertical="center" indent="1"/>
      <protection locked="0"/>
    </xf>
    <xf numFmtId="0" fontId="8" fillId="0" borderId="0" xfId="0" applyFont="1" applyFill="1" applyBorder="1" applyAlignment="1" applyProtection="1">
      <alignment horizontal="center" vertical="center"/>
      <protection locked="0"/>
    </xf>
    <xf numFmtId="3" fontId="6" fillId="0" borderId="0" xfId="0" applyNumberFormat="1" applyFont="1" applyFill="1" applyAlignment="1" applyProtection="1">
      <alignment horizontal="right" vertical="center" indent="1"/>
    </xf>
    <xf numFmtId="0" fontId="3" fillId="0" borderId="0" xfId="0" applyFont="1" applyFill="1" applyAlignment="1" applyProtection="1">
      <alignment horizontal="right" vertical="center" indent="1"/>
    </xf>
    <xf numFmtId="0" fontId="3" fillId="0" borderId="0" xfId="0" applyFont="1" applyFill="1" applyBorder="1" applyAlignment="1" applyProtection="1">
      <alignment horizontal="right" vertical="center" indent="1"/>
    </xf>
    <xf numFmtId="3" fontId="15" fillId="0" borderId="0" xfId="0" applyNumberFormat="1" applyFont="1" applyFill="1" applyBorder="1" applyAlignment="1" applyProtection="1">
      <alignment horizontal="right" vertical="center" indent="1"/>
    </xf>
    <xf numFmtId="0" fontId="89" fillId="0" borderId="0" xfId="1" applyFont="1" applyAlignment="1" applyProtection="1">
      <alignment horizontal="left" vertical="center"/>
    </xf>
    <xf numFmtId="0" fontId="4" fillId="0" borderId="0" xfId="0" applyFont="1"/>
    <xf numFmtId="0" fontId="89" fillId="0" borderId="0" xfId="1" applyFont="1" applyAlignment="1" applyProtection="1">
      <alignment vertical="center"/>
    </xf>
    <xf numFmtId="49" fontId="3" fillId="0" borderId="0" xfId="0" applyNumberFormat="1" applyFont="1" applyBorder="1" applyAlignment="1">
      <alignment horizontal="left" vertical="top" wrapText="1"/>
    </xf>
    <xf numFmtId="0" fontId="3" fillId="0" borderId="0" xfId="0" applyFont="1" applyFill="1" applyBorder="1" applyAlignment="1" applyProtection="1">
      <alignment horizontal="left" vertical="center" indent="1"/>
    </xf>
    <xf numFmtId="0" fontId="44" fillId="0" borderId="0" xfId="0" applyFont="1" applyFill="1" applyBorder="1" applyAlignment="1" applyProtection="1">
      <alignment horizontal="left" vertical="center" indent="1"/>
    </xf>
    <xf numFmtId="0" fontId="53" fillId="0" borderId="0" xfId="0" applyFont="1" applyBorder="1" applyAlignment="1" applyProtection="1">
      <alignment horizontal="left" vertical="center" indent="1"/>
    </xf>
    <xf numFmtId="0" fontId="53" fillId="0" borderId="0" xfId="0" applyFont="1" applyFill="1" applyBorder="1" applyAlignment="1" applyProtection="1">
      <alignment horizontal="left" vertical="center" indent="1"/>
    </xf>
    <xf numFmtId="0" fontId="75" fillId="0" borderId="0" xfId="0" applyFont="1" applyFill="1" applyBorder="1" applyAlignment="1" applyProtection="1">
      <alignment horizontal="left" vertical="center" indent="1"/>
    </xf>
    <xf numFmtId="0" fontId="129" fillId="0" borderId="0" xfId="0" applyFont="1" applyAlignment="1">
      <alignment vertical="center" wrapText="1"/>
    </xf>
    <xf numFmtId="0" fontId="89" fillId="0" borderId="0" xfId="1" applyFont="1" applyAlignment="1" applyProtection="1">
      <alignment horizontal="right" vertical="center"/>
    </xf>
    <xf numFmtId="0" fontId="89" fillId="0" borderId="0" xfId="1" applyFont="1" applyAlignment="1" applyProtection="1">
      <alignment horizontal="left" vertical="center"/>
    </xf>
    <xf numFmtId="0" fontId="130" fillId="0" borderId="0" xfId="0" applyFont="1" applyAlignment="1">
      <alignment vertical="center" wrapText="1"/>
    </xf>
    <xf numFmtId="49" fontId="8" fillId="0" borderId="0" xfId="0" applyNumberFormat="1" applyFont="1" applyBorder="1" applyAlignment="1">
      <alignment horizontal="center" vertical="center" wrapText="1"/>
    </xf>
    <xf numFmtId="0" fontId="53" fillId="0" borderId="0" xfId="0" applyFont="1" applyFill="1"/>
    <xf numFmtId="49" fontId="8" fillId="0" borderId="0" xfId="0" applyNumberFormat="1" applyFont="1" applyBorder="1" applyAlignment="1">
      <alignment vertical="center" wrapText="1"/>
    </xf>
    <xf numFmtId="0" fontId="128" fillId="0" borderId="0" xfId="1" applyFont="1" applyAlignment="1" applyProtection="1">
      <alignment horizontal="left" vertical="center"/>
    </xf>
    <xf numFmtId="0" fontId="1" fillId="0" borderId="0" xfId="0" applyFont="1" applyAlignment="1">
      <alignment horizontal="left" vertical="center"/>
    </xf>
    <xf numFmtId="0" fontId="88" fillId="0" borderId="0" xfId="0" applyFont="1" applyAlignment="1">
      <alignment vertical="center"/>
    </xf>
    <xf numFmtId="0" fontId="7" fillId="0" borderId="0" xfId="0" applyFont="1" applyFill="1" applyBorder="1" applyAlignment="1" applyProtection="1">
      <alignment horizontal="right" vertical="center"/>
    </xf>
    <xf numFmtId="3" fontId="7" fillId="0" borderId="0" xfId="0" applyNumberFormat="1" applyFont="1" applyFill="1" applyBorder="1" applyAlignment="1" applyProtection="1">
      <alignment horizontal="right" vertical="center"/>
    </xf>
    <xf numFmtId="0" fontId="90" fillId="0" borderId="0" xfId="1" applyFont="1" applyAlignment="1" applyProtection="1">
      <alignment horizontal="left" vertical="center"/>
    </xf>
    <xf numFmtId="3" fontId="16" fillId="0" borderId="0" xfId="0" applyNumberFormat="1" applyFont="1" applyFill="1" applyBorder="1" applyAlignment="1" applyProtection="1">
      <alignment horizontal="center" vertical="center"/>
    </xf>
    <xf numFmtId="0" fontId="7" fillId="30" borderId="1" xfId="0" applyFont="1" applyFill="1" applyBorder="1" applyAlignment="1" applyProtection="1">
      <alignment vertical="center"/>
    </xf>
    <xf numFmtId="0" fontId="6" fillId="30" borderId="1" xfId="0" applyFont="1" applyFill="1" applyBorder="1" applyAlignment="1" applyProtection="1">
      <alignment vertical="center"/>
    </xf>
    <xf numFmtId="0" fontId="8" fillId="33" borderId="1" xfId="0" applyFont="1" applyFill="1" applyBorder="1" applyAlignment="1" applyProtection="1">
      <alignment vertical="center"/>
    </xf>
    <xf numFmtId="0" fontId="97" fillId="0" borderId="0" xfId="1" applyFont="1" applyFill="1" applyBorder="1" applyAlignment="1" applyProtection="1">
      <alignment horizontal="left" vertical="center" wrapText="1"/>
    </xf>
    <xf numFmtId="0" fontId="97" fillId="0" borderId="0" xfId="1" applyFont="1" applyFill="1" applyBorder="1" applyAlignment="1" applyProtection="1">
      <alignment horizontal="left" vertical="top" wrapText="1"/>
    </xf>
    <xf numFmtId="0" fontId="108" fillId="0" borderId="0" xfId="1" applyFont="1" applyFill="1" applyBorder="1" applyAlignment="1" applyProtection="1">
      <alignment horizontal="left"/>
    </xf>
    <xf numFmtId="49" fontId="136" fillId="0" borderId="0" xfId="0" applyNumberFormat="1" applyFont="1" applyBorder="1" applyAlignment="1">
      <alignment horizontal="right" vertical="center"/>
    </xf>
    <xf numFmtId="49" fontId="136" fillId="0" borderId="0" xfId="0" applyNumberFormat="1" applyFont="1" applyBorder="1" applyAlignment="1">
      <alignment horizontal="left" vertical="center"/>
    </xf>
    <xf numFmtId="0" fontId="129" fillId="0" borderId="0" xfId="0" applyFont="1" applyFill="1" applyAlignment="1" applyProtection="1">
      <alignment horizontal="justify" vertical="center" wrapText="1"/>
    </xf>
    <xf numFmtId="0" fontId="6" fillId="7" borderId="1" xfId="0" applyFont="1" applyFill="1" applyBorder="1" applyAlignment="1" applyProtection="1">
      <alignment horizontal="center" vertical="center"/>
    </xf>
    <xf numFmtId="0" fontId="129" fillId="0" borderId="0" xfId="0" applyFont="1" applyFill="1" applyAlignment="1" applyProtection="1">
      <alignment horizontal="justify" vertical="center" wrapText="1"/>
    </xf>
    <xf numFmtId="0" fontId="89" fillId="0" borderId="0" xfId="1" applyFont="1" applyAlignment="1" applyProtection="1"/>
    <xf numFmtId="0" fontId="7" fillId="0" borderId="0" xfId="0" applyFont="1" applyFill="1" applyBorder="1" applyAlignment="1" applyProtection="1">
      <alignment horizontal="right" vertical="center"/>
    </xf>
    <xf numFmtId="0" fontId="108" fillId="0" borderId="0" xfId="1" applyFont="1" applyFill="1" applyBorder="1" applyAlignment="1" applyProtection="1">
      <alignment horizontal="left"/>
    </xf>
    <xf numFmtId="0" fontId="97" fillId="0" borderId="0" xfId="1" applyFont="1" applyFill="1" applyAlignment="1" applyProtection="1">
      <alignment horizontal="left" vertical="center" wrapText="1"/>
    </xf>
    <xf numFmtId="0" fontId="97" fillId="0" borderId="0" xfId="1" applyFont="1" applyFill="1" applyBorder="1" applyAlignment="1" applyProtection="1">
      <alignment horizontal="left" vertical="top" wrapText="1"/>
    </xf>
    <xf numFmtId="0" fontId="97" fillId="0" borderId="0" xfId="1" applyFont="1" applyFill="1" applyBorder="1" applyAlignment="1" applyProtection="1">
      <alignment horizontal="left" vertical="center" wrapText="1"/>
    </xf>
    <xf numFmtId="0" fontId="101" fillId="0" borderId="0" xfId="0" applyFont="1" applyBorder="1" applyAlignment="1" applyProtection="1">
      <alignment vertical="center"/>
    </xf>
    <xf numFmtId="0" fontId="103" fillId="0" borderId="0" xfId="0" applyFont="1" applyFill="1" applyBorder="1" applyAlignment="1" applyProtection="1">
      <alignment horizontal="left" vertical="center" wrapText="1"/>
    </xf>
    <xf numFmtId="0" fontId="9" fillId="0" borderId="0" xfId="0" applyFont="1" applyBorder="1" applyAlignment="1" applyProtection="1">
      <alignment vertical="center"/>
    </xf>
    <xf numFmtId="0" fontId="24" fillId="0" borderId="0" xfId="0" applyFont="1" applyBorder="1" applyAlignment="1" applyProtection="1">
      <alignment vertical="center"/>
    </xf>
    <xf numFmtId="0" fontId="5" fillId="0" borderId="0" xfId="0" applyFont="1" applyFill="1" applyBorder="1" applyAlignment="1" applyProtection="1">
      <alignment horizontal="left" vertical="center"/>
    </xf>
    <xf numFmtId="0" fontId="5" fillId="0" borderId="0" xfId="0" applyFont="1" applyFill="1" applyAlignment="1" applyProtection="1">
      <alignment vertical="center" wrapText="1"/>
    </xf>
    <xf numFmtId="0" fontId="26" fillId="0" borderId="0" xfId="0" applyFont="1" applyFill="1" applyBorder="1" applyAlignment="1" applyProtection="1">
      <alignment horizontal="left"/>
    </xf>
    <xf numFmtId="0" fontId="3" fillId="0" borderId="0" xfId="0" applyFont="1" applyFill="1" applyAlignment="1" applyProtection="1"/>
    <xf numFmtId="0" fontId="141" fillId="0" borderId="0" xfId="0" applyFont="1" applyFill="1" applyAlignment="1" applyProtection="1">
      <alignment horizontal="justify" vertical="center" wrapText="1"/>
    </xf>
    <xf numFmtId="0" fontId="141" fillId="0" borderId="0" xfId="0" applyFont="1" applyFill="1" applyAlignment="1" applyProtection="1">
      <alignment horizontal="justify" vertical="top" wrapText="1"/>
    </xf>
    <xf numFmtId="0" fontId="142" fillId="0" borderId="0" xfId="0" applyFont="1" applyFill="1" applyBorder="1" applyAlignment="1" applyProtection="1">
      <alignment horizontal="right" vertical="center"/>
    </xf>
    <xf numFmtId="0" fontId="144" fillId="25" borderId="1" xfId="0" applyFont="1" applyFill="1" applyBorder="1" applyAlignment="1" applyProtection="1">
      <alignment horizontal="right" vertical="center" indent="1"/>
    </xf>
    <xf numFmtId="3" fontId="134" fillId="2" borderId="0" xfId="0" applyNumberFormat="1" applyFont="1" applyFill="1" applyBorder="1" applyAlignment="1" applyProtection="1">
      <alignment horizontal="center" vertical="center"/>
    </xf>
    <xf numFmtId="3" fontId="134" fillId="2" borderId="0" xfId="0" applyNumberFormat="1" applyFont="1" applyFill="1" applyBorder="1" applyAlignment="1" applyProtection="1">
      <alignment horizontal="right" vertical="center" wrapText="1"/>
    </xf>
    <xf numFmtId="3" fontId="134" fillId="25" borderId="5" xfId="0" applyNumberFormat="1" applyFont="1" applyFill="1" applyBorder="1" applyAlignment="1" applyProtection="1">
      <alignment horizontal="right" vertical="center" wrapText="1" indent="1"/>
    </xf>
    <xf numFmtId="3" fontId="134" fillId="25" borderId="1" xfId="0" applyNumberFormat="1" applyFont="1" applyFill="1" applyBorder="1" applyAlignment="1" applyProtection="1">
      <alignment horizontal="right" vertical="center" wrapText="1" indent="1"/>
    </xf>
    <xf numFmtId="0" fontId="134" fillId="0" borderId="0" xfId="0" applyFont="1" applyFill="1" applyBorder="1" applyAlignment="1" applyProtection="1">
      <alignment horizontal="right" vertical="center"/>
    </xf>
    <xf numFmtId="3" fontId="134" fillId="0" borderId="0" xfId="0" applyNumberFormat="1" applyFont="1" applyFill="1" applyBorder="1" applyAlignment="1" applyProtection="1">
      <alignment vertical="center"/>
    </xf>
    <xf numFmtId="3" fontId="135" fillId="0" borderId="5" xfId="0" applyNumberFormat="1" applyFont="1" applyFill="1" applyBorder="1" applyAlignment="1" applyProtection="1">
      <alignment horizontal="center" vertical="center"/>
    </xf>
    <xf numFmtId="4" fontId="134" fillId="32" borderId="1" xfId="0" applyNumberFormat="1" applyFont="1" applyFill="1" applyBorder="1" applyAlignment="1" applyProtection="1">
      <alignment horizontal="right" vertical="center" indent="1"/>
      <protection locked="0"/>
    </xf>
    <xf numFmtId="3" fontId="134" fillId="0" borderId="0" xfId="0" applyNumberFormat="1" applyFont="1" applyFill="1" applyAlignment="1" applyProtection="1">
      <alignment vertical="center"/>
    </xf>
    <xf numFmtId="0" fontId="134" fillId="0" borderId="0" xfId="0" applyFont="1" applyFill="1" applyAlignment="1" applyProtection="1">
      <alignment horizontal="right" vertical="center" indent="1"/>
    </xf>
    <xf numFmtId="0" fontId="134" fillId="0" borderId="0" xfId="0" applyFont="1" applyFill="1" applyAlignment="1" applyProtection="1">
      <alignment horizontal="center" vertical="center"/>
    </xf>
    <xf numFmtId="3" fontId="5" fillId="0" borderId="0" xfId="0" applyNumberFormat="1" applyFont="1" applyFill="1" applyBorder="1" applyAlignment="1" applyProtection="1">
      <alignment vertical="center"/>
    </xf>
    <xf numFmtId="3" fontId="5" fillId="0" borderId="0" xfId="0" applyNumberFormat="1" applyFont="1" applyFill="1" applyBorder="1" applyAlignment="1" applyProtection="1">
      <alignment horizontal="left" vertical="center"/>
    </xf>
    <xf numFmtId="3" fontId="134" fillId="0" borderId="0" xfId="0" applyNumberFormat="1" applyFont="1" applyFill="1" applyAlignment="1" applyProtection="1">
      <alignment horizontal="right" vertical="center" indent="1"/>
    </xf>
    <xf numFmtId="3" fontId="134" fillId="0" borderId="0" xfId="0" applyNumberFormat="1" applyFont="1" applyFill="1" applyAlignment="1" applyProtection="1">
      <alignment horizontal="center" vertical="center"/>
    </xf>
    <xf numFmtId="3" fontId="143" fillId="0" borderId="0" xfId="0" applyNumberFormat="1" applyFont="1" applyFill="1" applyBorder="1" applyAlignment="1" applyProtection="1">
      <alignment horizontal="right" vertical="center" indent="1"/>
    </xf>
    <xf numFmtId="3" fontId="143" fillId="0" borderId="0" xfId="0" applyNumberFormat="1" applyFont="1" applyFill="1" applyBorder="1" applyAlignment="1" applyProtection="1">
      <alignment horizontal="center" vertical="center"/>
    </xf>
    <xf numFmtId="4" fontId="144" fillId="32" borderId="1" xfId="0" applyNumberFormat="1" applyFont="1" applyFill="1" applyBorder="1" applyAlignment="1" applyProtection="1">
      <alignment horizontal="right" vertical="center" indent="1"/>
      <protection locked="0"/>
    </xf>
    <xf numFmtId="0" fontId="134" fillId="0" borderId="0" xfId="0" applyFont="1" applyFill="1" applyBorder="1" applyAlignment="1" applyProtection="1">
      <alignment vertical="center"/>
    </xf>
    <xf numFmtId="3" fontId="134" fillId="0" borderId="0" xfId="0" applyNumberFormat="1" applyFont="1" applyFill="1" applyBorder="1" applyAlignment="1" applyProtection="1">
      <alignment horizontal="right" vertical="center" indent="1"/>
    </xf>
    <xf numFmtId="3" fontId="134" fillId="0" borderId="0" xfId="0" applyNumberFormat="1" applyFont="1" applyFill="1" applyBorder="1" applyAlignment="1" applyProtection="1">
      <alignment horizontal="center" vertical="center"/>
    </xf>
    <xf numFmtId="3" fontId="134" fillId="25" borderId="1" xfId="0" applyNumberFormat="1" applyFont="1" applyFill="1" applyBorder="1" applyAlignment="1" applyProtection="1">
      <alignment horizontal="right" vertical="center" indent="1"/>
    </xf>
    <xf numFmtId="0" fontId="145" fillId="0" borderId="0" xfId="1" applyFont="1" applyFill="1" applyAlignment="1" applyProtection="1">
      <alignment horizontal="left" vertical="center" wrapText="1"/>
    </xf>
    <xf numFmtId="0" fontId="134" fillId="0" borderId="0" xfId="0" applyFont="1" applyFill="1" applyAlignment="1" applyProtection="1">
      <alignment vertical="center"/>
    </xf>
    <xf numFmtId="0" fontId="135" fillId="25" borderId="6" xfId="0" applyFont="1" applyFill="1" applyBorder="1" applyAlignment="1" applyProtection="1">
      <alignment horizontal="right" vertical="center" indent="1"/>
    </xf>
    <xf numFmtId="0" fontId="134" fillId="0" borderId="0" xfId="0" applyFont="1" applyFill="1" applyBorder="1" applyAlignment="1" applyProtection="1">
      <alignment horizontal="left" vertical="center" indent="1"/>
      <protection locked="0"/>
    </xf>
    <xf numFmtId="3" fontId="144" fillId="25" borderId="1" xfId="0" applyNumberFormat="1" applyFont="1" applyFill="1" applyBorder="1" applyAlignment="1" applyProtection="1">
      <alignment horizontal="right" vertical="center" indent="1"/>
    </xf>
    <xf numFmtId="3" fontId="5" fillId="0" borderId="0" xfId="0" applyNumberFormat="1" applyFont="1" applyFill="1" applyBorder="1" applyAlignment="1" applyProtection="1">
      <alignment horizontal="right" vertical="center"/>
    </xf>
    <xf numFmtId="3" fontId="144" fillId="25" borderId="1" xfId="0" applyNumberFormat="1" applyFont="1" applyFill="1" applyBorder="1" applyAlignment="1" applyProtection="1">
      <alignment horizontal="right" vertical="center" wrapText="1" indent="1"/>
    </xf>
    <xf numFmtId="0" fontId="144" fillId="0" borderId="0" xfId="0" applyFont="1" applyFill="1" applyBorder="1" applyAlignment="1" applyProtection="1">
      <alignment vertical="center"/>
    </xf>
    <xf numFmtId="0" fontId="137" fillId="0" borderId="0" xfId="1" applyFont="1" applyAlignment="1" applyProtection="1">
      <alignment horizontal="left" vertical="center"/>
    </xf>
    <xf numFmtId="0" fontId="140" fillId="0" borderId="0" xfId="1" applyFont="1" applyFill="1" applyAlignment="1" applyProtection="1">
      <alignment horizontal="left" vertical="center"/>
    </xf>
    <xf numFmtId="0" fontId="5" fillId="0" borderId="0"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90" fillId="0" borderId="0" xfId="1" applyFont="1" applyAlignment="1" applyProtection="1">
      <alignment horizontal="left" vertical="center"/>
    </xf>
    <xf numFmtId="0" fontId="104" fillId="0" borderId="0" xfId="0" applyFont="1" applyAlignment="1" applyProtection="1">
      <alignment horizontal="right"/>
    </xf>
    <xf numFmtId="0" fontId="90" fillId="0" borderId="0" xfId="1" applyFont="1" applyFill="1" applyAlignment="1" applyProtection="1">
      <alignment vertical="center"/>
    </xf>
    <xf numFmtId="0" fontId="90" fillId="0" borderId="0" xfId="1" applyFont="1" applyAlignment="1" applyProtection="1"/>
    <xf numFmtId="0" fontId="19" fillId="0" borderId="0" xfId="0" applyFont="1" applyFill="1" applyAlignment="1" applyProtection="1">
      <alignment vertical="center"/>
    </xf>
    <xf numFmtId="3" fontId="27" fillId="0" borderId="0" xfId="0" applyNumberFormat="1" applyFont="1" applyFill="1" applyBorder="1" applyAlignment="1" applyProtection="1">
      <alignment horizontal="left" vertical="center" wrapText="1"/>
    </xf>
    <xf numFmtId="3" fontId="9" fillId="0" borderId="0" xfId="0" applyNumberFormat="1" applyFont="1" applyFill="1" applyBorder="1" applyAlignment="1" applyProtection="1">
      <alignment horizontal="right" vertical="center"/>
    </xf>
    <xf numFmtId="0" fontId="101" fillId="0" borderId="0" xfId="0" applyFont="1" applyFill="1" applyBorder="1" applyAlignment="1" applyProtection="1">
      <alignment vertical="center" wrapText="1"/>
    </xf>
    <xf numFmtId="0" fontId="6" fillId="0" borderId="0" xfId="0" applyFont="1" applyFill="1" applyBorder="1" applyAlignment="1" applyProtection="1">
      <alignment horizontal="right" vertical="center"/>
    </xf>
    <xf numFmtId="0" fontId="101" fillId="0" borderId="0" xfId="0" applyFont="1" applyBorder="1" applyAlignment="1" applyProtection="1">
      <alignment vertical="center" wrapText="1"/>
    </xf>
    <xf numFmtId="0" fontId="37" fillId="0" borderId="0" xfId="1" applyFont="1" applyFill="1" applyAlignment="1" applyProtection="1">
      <alignment vertical="center"/>
    </xf>
    <xf numFmtId="0" fontId="108" fillId="0" borderId="0" xfId="1" applyFont="1" applyFill="1" applyAlignment="1" applyProtection="1">
      <alignment horizontal="left" vertical="center" wrapText="1"/>
    </xf>
    <xf numFmtId="0" fontId="108" fillId="0" borderId="0" xfId="1" applyFont="1" applyFill="1" applyBorder="1" applyAlignment="1" applyProtection="1">
      <alignment horizontal="left" vertical="top" wrapText="1"/>
    </xf>
    <xf numFmtId="0" fontId="108" fillId="0" borderId="0" xfId="1" applyFont="1" applyFill="1" applyBorder="1" applyAlignment="1" applyProtection="1">
      <alignment horizontal="left" vertical="center" wrapText="1"/>
    </xf>
    <xf numFmtId="3" fontId="135" fillId="25" borderId="1" xfId="0" applyNumberFormat="1" applyFont="1" applyFill="1" applyBorder="1" applyAlignment="1" applyProtection="1">
      <alignment horizontal="right" vertical="center" wrapText="1" indent="1"/>
    </xf>
    <xf numFmtId="0" fontId="143" fillId="33" borderId="5" xfId="1" applyFont="1" applyFill="1" applyBorder="1" applyAlignment="1" applyProtection="1">
      <alignment horizontal="right" vertical="center" indent="1"/>
    </xf>
    <xf numFmtId="0" fontId="6" fillId="0" borderId="0" xfId="0" applyFont="1" applyFill="1" applyBorder="1" applyAlignment="1" applyProtection="1">
      <alignment horizontal="left" vertical="center" indent="1"/>
      <protection locked="0"/>
    </xf>
    <xf numFmtId="0" fontId="6" fillId="0" borderId="1" xfId="0" applyFont="1" applyFill="1" applyBorder="1" applyAlignment="1">
      <alignment horizontal="right" vertical="center"/>
    </xf>
    <xf numFmtId="0" fontId="4" fillId="3" borderId="1" xfId="0" applyFont="1" applyFill="1" applyBorder="1" applyAlignment="1" applyProtection="1">
      <alignment horizontal="center" vertical="top"/>
    </xf>
    <xf numFmtId="3" fontId="5" fillId="4" borderId="6" xfId="0" applyNumberFormat="1" applyFont="1" applyFill="1" applyBorder="1" applyAlignment="1" applyProtection="1">
      <alignment horizontal="right" vertical="center" indent="1"/>
    </xf>
    <xf numFmtId="3" fontId="5" fillId="3" borderId="6" xfId="0" applyNumberFormat="1" applyFont="1" applyFill="1" applyBorder="1" applyAlignment="1" applyProtection="1">
      <alignment horizontal="right" vertical="center" indent="1"/>
    </xf>
    <xf numFmtId="0" fontId="14" fillId="0" borderId="0" xfId="0" applyFont="1" applyAlignment="1" applyProtection="1">
      <alignment horizontal="left" vertical="center"/>
    </xf>
    <xf numFmtId="0" fontId="146" fillId="0" borderId="0" xfId="0" applyFont="1" applyFill="1" applyBorder="1" applyAlignment="1" applyProtection="1">
      <alignment horizontal="center" vertical="center" wrapText="1"/>
    </xf>
    <xf numFmtId="0" fontId="146" fillId="0" borderId="0" xfId="0" applyFont="1" applyFill="1" applyBorder="1" applyAlignment="1" applyProtection="1">
      <alignment horizontal="left" vertical="center" wrapText="1"/>
    </xf>
    <xf numFmtId="0" fontId="146" fillId="0" borderId="0" xfId="0" applyFont="1" applyFill="1" applyBorder="1" applyAlignment="1" applyProtection="1">
      <alignment horizontal="left" vertical="center"/>
    </xf>
    <xf numFmtId="17" fontId="7" fillId="34" borderId="6" xfId="0" applyNumberFormat="1" applyFont="1" applyFill="1" applyBorder="1" applyAlignment="1" applyProtection="1">
      <alignment horizontal="center" vertical="center"/>
    </xf>
    <xf numFmtId="0" fontId="7" fillId="18" borderId="1" xfId="0" applyFont="1" applyFill="1" applyBorder="1" applyAlignment="1" applyProtection="1">
      <alignment horizontal="left" vertical="center"/>
    </xf>
    <xf numFmtId="0" fontId="6" fillId="18" borderId="1" xfId="0" applyFont="1" applyFill="1" applyBorder="1" applyAlignment="1" applyProtection="1">
      <alignment horizontal="center" vertical="center"/>
    </xf>
    <xf numFmtId="0" fontId="8" fillId="0" borderId="0" xfId="0" applyFont="1" applyBorder="1" applyAlignment="1" applyProtection="1">
      <alignment horizontal="right" vertical="center"/>
    </xf>
    <xf numFmtId="0" fontId="90" fillId="0" borderId="0" xfId="1" applyFont="1" applyAlignment="1" applyProtection="1">
      <alignment vertical="center"/>
    </xf>
    <xf numFmtId="0" fontId="8" fillId="0" borderId="0" xfId="0" applyFont="1" applyFill="1" applyBorder="1" applyAlignment="1" applyProtection="1">
      <alignment horizontal="right" vertical="center"/>
    </xf>
    <xf numFmtId="0" fontId="12" fillId="0" borderId="0" xfId="0" applyFont="1" applyFill="1" applyBorder="1" applyAlignment="1" applyProtection="1">
      <alignment horizontal="right" vertical="center"/>
    </xf>
    <xf numFmtId="0" fontId="9" fillId="3" borderId="6" xfId="1" applyFont="1" applyFill="1" applyBorder="1" applyAlignment="1" applyProtection="1">
      <alignment horizontal="center" vertical="center"/>
    </xf>
    <xf numFmtId="0" fontId="8" fillId="3" borderId="1" xfId="1" applyFont="1" applyFill="1" applyBorder="1" applyAlignment="1" applyProtection="1">
      <alignment horizontal="center" vertical="center"/>
    </xf>
    <xf numFmtId="17" fontId="7" fillId="4" borderId="6" xfId="0" applyNumberFormat="1" applyFont="1" applyFill="1" applyBorder="1" applyAlignment="1" applyProtection="1">
      <alignment horizontal="center" vertical="center"/>
    </xf>
    <xf numFmtId="0" fontId="6" fillId="0" borderId="1" xfId="0" applyFont="1" applyFill="1" applyBorder="1" applyAlignment="1" applyProtection="1">
      <alignment horizontal="left" vertical="center" indent="1"/>
      <protection locked="0"/>
    </xf>
    <xf numFmtId="3" fontId="135" fillId="14" borderId="6" xfId="0" applyNumberFormat="1" applyFont="1" applyFill="1" applyBorder="1" applyAlignment="1" applyProtection="1">
      <alignment horizontal="right" vertical="center" indent="1"/>
    </xf>
    <xf numFmtId="0" fontId="7" fillId="24" borderId="6" xfId="0" applyFont="1" applyFill="1" applyBorder="1" applyAlignment="1" applyProtection="1">
      <alignment horizontal="center" vertical="center" wrapText="1"/>
    </xf>
    <xf numFmtId="0" fontId="9" fillId="0" borderId="0" xfId="0" applyFont="1" applyAlignment="1" applyProtection="1">
      <alignment horizontal="right" vertical="center"/>
    </xf>
    <xf numFmtId="0" fontId="142" fillId="36" borderId="1" xfId="0" applyFont="1" applyFill="1" applyBorder="1" applyAlignment="1" applyProtection="1">
      <alignment horizontal="left" vertical="center"/>
    </xf>
    <xf numFmtId="0" fontId="10" fillId="36" borderId="1" xfId="1" applyFont="1" applyFill="1" applyBorder="1" applyAlignment="1" applyProtection="1">
      <alignment horizontal="center" vertical="center"/>
    </xf>
    <xf numFmtId="3" fontId="147" fillId="25" borderId="6" xfId="0" applyNumberFormat="1" applyFont="1" applyFill="1" applyBorder="1" applyAlignment="1" applyProtection="1">
      <alignment horizontal="right" vertical="center" indent="1"/>
    </xf>
    <xf numFmtId="0" fontId="148" fillId="0" borderId="0" xfId="0" applyFont="1" applyAlignment="1" applyProtection="1">
      <alignment horizontal="center" vertical="center"/>
    </xf>
    <xf numFmtId="3" fontId="147" fillId="25" borderId="1" xfId="0" applyNumberFormat="1" applyFont="1" applyFill="1" applyBorder="1" applyAlignment="1" applyProtection="1">
      <alignment horizontal="right" vertical="center" indent="1"/>
    </xf>
    <xf numFmtId="3" fontId="147" fillId="0" borderId="0" xfId="0" applyNumberFormat="1" applyFont="1" applyFill="1" applyBorder="1" applyAlignment="1" applyProtection="1">
      <alignment horizontal="right" vertical="center" indent="1"/>
    </xf>
    <xf numFmtId="3" fontId="150" fillId="0" borderId="0" xfId="0" applyNumberFormat="1" applyFont="1" applyFill="1" applyBorder="1" applyAlignment="1" applyProtection="1">
      <alignment vertical="center"/>
    </xf>
    <xf numFmtId="3" fontId="147" fillId="3" borderId="6" xfId="0" applyNumberFormat="1" applyFont="1" applyFill="1" applyBorder="1" applyAlignment="1" applyProtection="1">
      <alignment horizontal="right" vertical="center" indent="1"/>
    </xf>
    <xf numFmtId="0" fontId="6" fillId="7" borderId="3" xfId="0" applyFont="1" applyFill="1" applyBorder="1" applyAlignment="1" applyProtection="1">
      <alignment horizontal="center" vertical="center" wrapText="1"/>
    </xf>
    <xf numFmtId="0" fontId="130" fillId="0" borderId="0" xfId="0" applyFont="1" applyFill="1" applyAlignment="1" applyProtection="1">
      <alignment horizontal="justify" vertical="center" wrapText="1"/>
    </xf>
    <xf numFmtId="3" fontId="135" fillId="24" borderId="6" xfId="0" applyNumberFormat="1" applyFont="1" applyFill="1" applyBorder="1" applyAlignment="1" applyProtection="1">
      <alignment horizontal="right" vertical="center" indent="1"/>
    </xf>
    <xf numFmtId="3" fontId="135" fillId="18" borderId="1" xfId="0" applyNumberFormat="1" applyFont="1" applyFill="1" applyBorder="1" applyAlignment="1" applyProtection="1">
      <alignment horizontal="right" vertical="center" wrapText="1" indent="1"/>
    </xf>
    <xf numFmtId="0" fontId="7" fillId="18" borderId="1" xfId="0" applyFont="1" applyFill="1" applyBorder="1" applyAlignment="1" applyProtection="1">
      <alignment horizontal="center" vertical="center"/>
    </xf>
    <xf numFmtId="0" fontId="152" fillId="0" borderId="0" xfId="0" applyFont="1" applyFill="1" applyBorder="1" applyAlignment="1" applyProtection="1">
      <alignment horizontal="center"/>
      <protection locked="0"/>
    </xf>
    <xf numFmtId="0" fontId="154" fillId="0" borderId="0" xfId="0" applyFont="1" applyFill="1" applyBorder="1" applyAlignment="1" applyProtection="1">
      <alignment horizontal="left" vertical="center" indent="1"/>
    </xf>
    <xf numFmtId="0" fontId="153" fillId="0" borderId="0" xfId="0" applyFont="1" applyBorder="1" applyAlignment="1" applyProtection="1">
      <alignment horizontal="left" vertical="center"/>
    </xf>
    <xf numFmtId="0" fontId="153" fillId="0" borderId="0" xfId="0" applyFont="1" applyFill="1" applyAlignment="1" applyProtection="1">
      <alignment vertical="center"/>
    </xf>
    <xf numFmtId="0" fontId="153" fillId="0" borderId="0" xfId="0" applyFont="1" applyFill="1" applyBorder="1" applyAlignment="1" applyProtection="1">
      <alignment vertical="center"/>
    </xf>
    <xf numFmtId="0" fontId="151" fillId="0" borderId="0" xfId="0" applyFont="1" applyFill="1" applyBorder="1" applyAlignment="1" applyProtection="1">
      <alignment horizontal="right" vertical="center"/>
    </xf>
    <xf numFmtId="0" fontId="153" fillId="0" borderId="0" xfId="0" applyFont="1" applyFill="1" applyBorder="1" applyAlignment="1" applyProtection="1">
      <alignment horizontal="right" vertical="center"/>
    </xf>
    <xf numFmtId="0" fontId="153" fillId="0" borderId="0" xfId="0" applyFont="1" applyBorder="1" applyAlignment="1" applyProtection="1">
      <alignment vertical="center"/>
    </xf>
    <xf numFmtId="0" fontId="151" fillId="0" borderId="0" xfId="0" applyFont="1" applyAlignment="1" applyProtection="1">
      <alignment horizontal="right" vertical="center"/>
    </xf>
    <xf numFmtId="0" fontId="156" fillId="0" borderId="0" xfId="0" applyFont="1" applyFill="1" applyBorder="1" applyAlignment="1" applyProtection="1">
      <alignment horizontal="left" vertical="center"/>
    </xf>
    <xf numFmtId="0" fontId="154" fillId="0" borderId="0" xfId="0" applyFont="1" applyFill="1" applyAlignment="1" applyProtection="1">
      <alignment vertical="center"/>
    </xf>
    <xf numFmtId="0" fontId="154" fillId="0" borderId="0" xfId="0" applyFont="1" applyFill="1" applyBorder="1" applyAlignment="1" applyProtection="1">
      <alignment vertical="center" wrapText="1"/>
    </xf>
    <xf numFmtId="0" fontId="156" fillId="0" borderId="0" xfId="0" applyFont="1" applyFill="1" applyBorder="1" applyAlignment="1" applyProtection="1">
      <alignment vertical="center"/>
    </xf>
    <xf numFmtId="0" fontId="157" fillId="0" borderId="0" xfId="0" applyFont="1" applyFill="1" applyBorder="1" applyAlignment="1" applyProtection="1">
      <alignment horizontal="right" vertical="center"/>
    </xf>
    <xf numFmtId="0" fontId="154" fillId="0" borderId="0" xfId="0" applyFont="1" applyFill="1" applyBorder="1" applyAlignment="1" applyProtection="1">
      <alignment vertical="center"/>
    </xf>
    <xf numFmtId="0" fontId="153" fillId="0" borderId="0" xfId="0" applyFont="1" applyBorder="1" applyAlignment="1" applyProtection="1">
      <alignment horizontal="right" vertical="center"/>
    </xf>
    <xf numFmtId="0" fontId="153" fillId="0" borderId="0" xfId="0" applyFont="1" applyFill="1" applyBorder="1" applyAlignment="1" applyProtection="1">
      <alignment horizontal="left" vertical="center"/>
    </xf>
    <xf numFmtId="3" fontId="5" fillId="0" borderId="6" xfId="0" applyNumberFormat="1" applyFont="1" applyFill="1" applyBorder="1" applyAlignment="1" applyProtection="1">
      <alignment horizontal="center" vertical="center"/>
    </xf>
    <xf numFmtId="0" fontId="96" fillId="0" borderId="0" xfId="1" applyFont="1" applyAlignment="1" applyProtection="1">
      <alignment horizontal="right" vertical="top"/>
    </xf>
    <xf numFmtId="3" fontId="134" fillId="0" borderId="1" xfId="0" applyNumberFormat="1" applyFont="1" applyFill="1" applyBorder="1" applyAlignment="1" applyProtection="1">
      <alignment horizontal="right" vertical="center" indent="1"/>
    </xf>
    <xf numFmtId="0" fontId="90" fillId="0" borderId="0" xfId="1" applyFont="1" applyFill="1" applyAlignment="1" applyProtection="1">
      <alignment horizontal="center" vertical="center"/>
    </xf>
    <xf numFmtId="0" fontId="138" fillId="3" borderId="6" xfId="0" applyFont="1" applyFill="1" applyBorder="1" applyAlignment="1" applyProtection="1">
      <alignment horizontal="left" vertical="center" indent="1"/>
    </xf>
    <xf numFmtId="0" fontId="138" fillId="34" borderId="6" xfId="0" applyFont="1" applyFill="1" applyBorder="1" applyAlignment="1" applyProtection="1">
      <alignment horizontal="left" vertical="center" wrapText="1" indent="1"/>
    </xf>
    <xf numFmtId="0" fontId="102" fillId="0" borderId="0" xfId="0" applyFont="1" applyFill="1" applyBorder="1" applyAlignment="1" applyProtection="1">
      <alignment horizontal="left" vertical="center" wrapText="1" indent="1"/>
    </xf>
    <xf numFmtId="0" fontId="138" fillId="24" borderId="6" xfId="0" applyFont="1" applyFill="1" applyBorder="1" applyAlignment="1" applyProtection="1">
      <alignment horizontal="left" vertical="center" indent="1"/>
    </xf>
    <xf numFmtId="0" fontId="147" fillId="12" borderId="6" xfId="0" applyFont="1" applyFill="1" applyBorder="1" applyAlignment="1" applyProtection="1">
      <alignment horizontal="left" vertical="center" indent="1"/>
    </xf>
    <xf numFmtId="0" fontId="137" fillId="12" borderId="6" xfId="1" applyFont="1" applyFill="1" applyBorder="1" applyAlignment="1" applyProtection="1">
      <alignment horizontal="center" vertical="center"/>
    </xf>
    <xf numFmtId="0" fontId="109" fillId="0" borderId="0" xfId="0" applyFont="1" applyFill="1" applyBorder="1" applyAlignment="1" applyProtection="1">
      <alignment horizontal="center" vertical="top"/>
      <protection locked="0"/>
    </xf>
    <xf numFmtId="0" fontId="7" fillId="18" borderId="1" xfId="0" applyFont="1" applyFill="1" applyBorder="1" applyAlignment="1" applyProtection="1">
      <alignment vertical="center"/>
    </xf>
    <xf numFmtId="0" fontId="6" fillId="18" borderId="1" xfId="0" applyFont="1" applyFill="1" applyBorder="1" applyAlignment="1" applyProtection="1">
      <alignment vertical="center"/>
    </xf>
    <xf numFmtId="0" fontId="10" fillId="36" borderId="3" xfId="1" applyFont="1" applyFill="1" applyBorder="1" applyAlignment="1" applyProtection="1">
      <alignment horizontal="center" vertical="center"/>
    </xf>
    <xf numFmtId="3" fontId="103" fillId="33" borderId="6" xfId="1" applyNumberFormat="1" applyFont="1" applyFill="1" applyBorder="1" applyAlignment="1" applyProtection="1">
      <alignment horizontal="right" vertical="center" indent="1"/>
    </xf>
    <xf numFmtId="0" fontId="10" fillId="33" borderId="1" xfId="0" applyFont="1" applyFill="1" applyBorder="1" applyAlignment="1" applyProtection="1">
      <alignment vertical="center"/>
    </xf>
    <xf numFmtId="0" fontId="6" fillId="18" borderId="3" xfId="0" applyFont="1" applyFill="1" applyBorder="1" applyAlignment="1" applyProtection="1">
      <alignment horizontal="center" vertical="center"/>
    </xf>
    <xf numFmtId="0" fontId="159" fillId="25" borderId="1" xfId="0" applyFont="1" applyFill="1" applyBorder="1" applyAlignment="1" applyProtection="1">
      <alignment horizontal="left" vertical="center" indent="1"/>
    </xf>
    <xf numFmtId="0" fontId="159" fillId="0" borderId="0" xfId="0" applyFont="1" applyBorder="1" applyAlignment="1" applyProtection="1">
      <alignment vertical="center"/>
    </xf>
    <xf numFmtId="3" fontId="160" fillId="0" borderId="1" xfId="0" applyNumberFormat="1" applyFont="1" applyFill="1" applyBorder="1" applyAlignment="1" applyProtection="1">
      <alignment horizontal="center" vertical="center"/>
    </xf>
    <xf numFmtId="0" fontId="159" fillId="0" borderId="0" xfId="0" applyFont="1" applyFill="1" applyBorder="1" applyAlignment="1" applyProtection="1">
      <alignment vertical="center"/>
    </xf>
    <xf numFmtId="0" fontId="160" fillId="0" borderId="1" xfId="0" applyFont="1" applyFill="1" applyBorder="1" applyAlignment="1" applyProtection="1">
      <alignment horizontal="center" vertical="center"/>
    </xf>
    <xf numFmtId="0" fontId="160" fillId="25" borderId="1" xfId="0" applyFont="1" applyFill="1" applyBorder="1" applyAlignment="1" applyProtection="1">
      <alignment horizontal="right" vertical="center" indent="1"/>
    </xf>
    <xf numFmtId="0" fontId="161" fillId="6" borderId="1" xfId="0" applyFont="1" applyFill="1" applyBorder="1" applyAlignment="1" applyProtection="1">
      <alignment horizontal="left" vertical="center"/>
    </xf>
    <xf numFmtId="0" fontId="161" fillId="6" borderId="1" xfId="0" applyFont="1" applyFill="1" applyBorder="1" applyAlignment="1" applyProtection="1">
      <alignment horizontal="center" vertical="center"/>
    </xf>
    <xf numFmtId="17" fontId="161" fillId="11" borderId="6" xfId="0" applyNumberFormat="1" applyFont="1" applyFill="1" applyBorder="1" applyAlignment="1" applyProtection="1">
      <alignment horizontal="center" vertical="center"/>
    </xf>
    <xf numFmtId="17" fontId="161" fillId="18" borderId="6" xfId="0" applyNumberFormat="1" applyFont="1" applyFill="1" applyBorder="1" applyAlignment="1" applyProtection="1">
      <alignment horizontal="center" vertical="center"/>
    </xf>
    <xf numFmtId="17" fontId="161" fillId="0" borderId="0" xfId="0" applyNumberFormat="1" applyFont="1" applyFill="1" applyBorder="1" applyAlignment="1" applyProtection="1">
      <alignment horizontal="center" vertical="center"/>
    </xf>
    <xf numFmtId="0" fontId="161" fillId="35" borderId="1" xfId="0" applyFont="1" applyFill="1" applyBorder="1" applyAlignment="1" applyProtection="1">
      <alignment horizontal="left" vertical="center"/>
    </xf>
    <xf numFmtId="0" fontId="9" fillId="3" borderId="2" xfId="0" applyFont="1" applyFill="1" applyBorder="1" applyAlignment="1">
      <alignment horizontal="left" vertical="center"/>
    </xf>
    <xf numFmtId="0" fontId="4" fillId="3" borderId="24" xfId="0" applyFont="1" applyFill="1" applyBorder="1" applyAlignment="1">
      <alignment horizontal="center" vertical="center"/>
    </xf>
    <xf numFmtId="0" fontId="7" fillId="6" borderId="1" xfId="0" applyFont="1" applyFill="1" applyBorder="1" applyAlignment="1">
      <alignment vertical="center"/>
    </xf>
    <xf numFmtId="0" fontId="6" fillId="6" borderId="1" xfId="0" applyFont="1" applyFill="1" applyBorder="1" applyAlignment="1">
      <alignment vertical="center"/>
    </xf>
    <xf numFmtId="17" fontId="7" fillId="30" borderId="6" xfId="0" applyNumberFormat="1" applyFont="1" applyFill="1" applyBorder="1" applyAlignment="1" applyProtection="1">
      <alignment horizontal="center" vertical="center"/>
    </xf>
    <xf numFmtId="0" fontId="8" fillId="30" borderId="1" xfId="0" applyFont="1" applyFill="1" applyBorder="1" applyAlignment="1" applyProtection="1">
      <alignment horizontal="center" vertical="center"/>
    </xf>
    <xf numFmtId="17" fontId="6" fillId="4" borderId="1" xfId="0" applyNumberFormat="1" applyFont="1" applyFill="1" applyBorder="1" applyAlignment="1" applyProtection="1">
      <alignment horizontal="center" vertical="center"/>
    </xf>
    <xf numFmtId="3" fontId="135" fillId="12" borderId="6" xfId="0" applyNumberFormat="1" applyFont="1" applyFill="1" applyBorder="1" applyAlignment="1" applyProtection="1">
      <alignment horizontal="right" vertical="center" indent="1"/>
    </xf>
    <xf numFmtId="0" fontId="7" fillId="12" borderId="1" xfId="0" applyFont="1" applyFill="1" applyBorder="1" applyAlignment="1" applyProtection="1">
      <alignment horizontal="center" vertical="center"/>
    </xf>
    <xf numFmtId="0" fontId="135" fillId="7" borderId="6" xfId="0" applyFont="1" applyFill="1" applyBorder="1" applyAlignment="1" applyProtection="1">
      <alignment horizontal="center" vertical="center"/>
    </xf>
    <xf numFmtId="0" fontId="6" fillId="6" borderId="1" xfId="0" applyFont="1" applyFill="1" applyBorder="1" applyAlignment="1" applyProtection="1">
      <alignment vertical="center"/>
    </xf>
    <xf numFmtId="0" fontId="6" fillId="30" borderId="1"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97" fillId="0" borderId="0" xfId="0" applyFont="1" applyFill="1" applyAlignment="1">
      <alignment wrapText="1"/>
    </xf>
    <xf numFmtId="0" fontId="137" fillId="0" borderId="0" xfId="1" applyFont="1" applyFill="1" applyBorder="1" applyAlignment="1" applyProtection="1">
      <alignment horizontal="left" vertical="center"/>
      <protection locked="0"/>
    </xf>
    <xf numFmtId="49" fontId="162" fillId="0" borderId="0" xfId="0" applyNumberFormat="1" applyFont="1" applyAlignment="1" applyProtection="1">
      <alignment horizontal="center" vertical="center"/>
    </xf>
    <xf numFmtId="49" fontId="162" fillId="0" borderId="0" xfId="0" applyNumberFormat="1" applyFont="1" applyFill="1" applyAlignment="1" applyProtection="1">
      <alignment horizontal="center" vertical="center"/>
    </xf>
    <xf numFmtId="49" fontId="16" fillId="8" borderId="3" xfId="0" applyNumberFormat="1" applyFont="1" applyFill="1" applyBorder="1" applyAlignment="1">
      <alignment vertical="center"/>
    </xf>
    <xf numFmtId="49" fontId="16" fillId="8" borderId="4" xfId="0" applyNumberFormat="1" applyFont="1" applyFill="1" applyBorder="1" applyAlignment="1">
      <alignment vertical="center"/>
    </xf>
    <xf numFmtId="49" fontId="16" fillId="8" borderId="5" xfId="0" applyNumberFormat="1" applyFont="1" applyFill="1" applyBorder="1" applyAlignment="1">
      <alignment vertical="center"/>
    </xf>
    <xf numFmtId="49" fontId="6" fillId="0" borderId="0" xfId="0" applyNumberFormat="1" applyFont="1" applyFill="1" applyBorder="1" applyAlignment="1">
      <alignment horizontal="justify" vertical="center" wrapText="1"/>
    </xf>
    <xf numFmtId="49" fontId="92" fillId="0" borderId="0" xfId="0" applyNumberFormat="1" applyFont="1" applyFill="1" applyBorder="1" applyAlignment="1">
      <alignment horizontal="center" vertical="center" wrapText="1"/>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horizontal="right" vertical="center" indent="1"/>
    </xf>
    <xf numFmtId="0" fontId="22" fillId="0" borderId="0" xfId="0" applyFont="1"/>
    <xf numFmtId="0" fontId="4" fillId="0" borderId="0" xfId="0" applyFont="1"/>
    <xf numFmtId="0" fontId="127" fillId="0" borderId="0" xfId="1" applyFont="1" applyAlignment="1" applyProtection="1">
      <alignment horizontal="center" vertical="center"/>
    </xf>
    <xf numFmtId="0" fontId="90" fillId="0" borderId="0" xfId="1" applyFont="1" applyBorder="1" applyAlignment="1" applyProtection="1">
      <alignment horizontal="left" vertical="center"/>
    </xf>
    <xf numFmtId="3" fontId="3" fillId="0" borderId="13" xfId="0" applyNumberFormat="1" applyFont="1" applyFill="1" applyBorder="1" applyAlignment="1" applyProtection="1">
      <alignment vertical="center"/>
    </xf>
    <xf numFmtId="0" fontId="90" fillId="34" borderId="1" xfId="1" applyFont="1" applyFill="1" applyBorder="1" applyAlignment="1" applyProtection="1">
      <alignment horizontal="left" vertical="center" indent="1"/>
    </xf>
    <xf numFmtId="0" fontId="90" fillId="24" borderId="1" xfId="1" applyFont="1" applyFill="1" applyBorder="1" applyAlignment="1" applyProtection="1">
      <alignment horizontal="left" vertical="center" indent="1"/>
    </xf>
    <xf numFmtId="0" fontId="90" fillId="12" borderId="1" xfId="1" applyFont="1" applyFill="1" applyBorder="1" applyAlignment="1" applyProtection="1">
      <alignment horizontal="left" vertical="center" indent="1"/>
    </xf>
    <xf numFmtId="0" fontId="135" fillId="0" borderId="1" xfId="0" applyFont="1" applyFill="1" applyBorder="1" applyAlignment="1" applyProtection="1">
      <alignment horizontal="center" vertical="center"/>
    </xf>
    <xf numFmtId="0" fontId="6" fillId="37" borderId="1" xfId="0" applyFont="1" applyFill="1" applyBorder="1" applyAlignment="1" applyProtection="1">
      <alignment horizontal="left" vertical="center" indent="1"/>
      <protection locked="0"/>
    </xf>
    <xf numFmtId="0" fontId="6" fillId="0" borderId="34" xfId="0" applyFont="1" applyFill="1" applyBorder="1" applyAlignment="1" applyProtection="1">
      <alignment horizontal="left" vertical="center" indent="1"/>
      <protection locked="0"/>
    </xf>
    <xf numFmtId="0" fontId="0" fillId="0" borderId="33" xfId="0" applyFont="1" applyBorder="1" applyAlignment="1" applyProtection="1">
      <alignment vertical="center"/>
    </xf>
    <xf numFmtId="0" fontId="44" fillId="0" borderId="33" xfId="0" applyFont="1" applyFill="1" applyBorder="1" applyAlignment="1" applyProtection="1">
      <alignment vertical="center"/>
    </xf>
    <xf numFmtId="0" fontId="53" fillId="0" borderId="33" xfId="0" applyFont="1" applyFill="1" applyBorder="1" applyAlignment="1" applyProtection="1">
      <alignment vertical="center"/>
    </xf>
    <xf numFmtId="0" fontId="53" fillId="0" borderId="33" xfId="0" applyFont="1" applyBorder="1" applyAlignment="1" applyProtection="1">
      <alignment vertical="center"/>
    </xf>
    <xf numFmtId="0" fontId="76" fillId="0" borderId="33" xfId="0" applyFont="1" applyFill="1" applyBorder="1" applyAlignment="1" applyProtection="1">
      <alignment vertical="center"/>
    </xf>
    <xf numFmtId="0" fontId="75" fillId="0" borderId="33" xfId="0" applyFont="1" applyFill="1" applyBorder="1" applyAlignment="1" applyProtection="1">
      <alignment vertical="center"/>
    </xf>
    <xf numFmtId="0" fontId="6" fillId="0" borderId="35" xfId="0" applyFont="1" applyFill="1" applyBorder="1" applyAlignment="1" applyProtection="1">
      <alignment horizontal="left" vertical="center" indent="1"/>
      <protection locked="0"/>
    </xf>
    <xf numFmtId="14" fontId="6" fillId="0" borderId="35" xfId="0" applyNumberFormat="1" applyFont="1" applyFill="1" applyBorder="1" applyAlignment="1" applyProtection="1">
      <alignment horizontal="left" vertical="center" indent="1"/>
      <protection locked="0"/>
    </xf>
    <xf numFmtId="4" fontId="134" fillId="37" borderId="1" xfId="0" applyNumberFormat="1" applyFont="1" applyFill="1" applyBorder="1" applyAlignment="1" applyProtection="1">
      <alignment horizontal="right" vertical="center" indent="1"/>
      <protection locked="0"/>
    </xf>
    <xf numFmtId="0" fontId="7" fillId="38" borderId="6" xfId="0" applyFont="1" applyFill="1" applyBorder="1" applyAlignment="1" applyProtection="1">
      <alignment horizontal="center" vertical="center"/>
    </xf>
    <xf numFmtId="0" fontId="7" fillId="38" borderId="1" xfId="0" applyFont="1" applyFill="1" applyBorder="1" applyAlignment="1" applyProtection="1">
      <alignment horizontal="center" vertical="center"/>
    </xf>
    <xf numFmtId="3" fontId="5" fillId="38" borderId="6" xfId="0" applyNumberFormat="1" applyFont="1" applyFill="1" applyBorder="1" applyAlignment="1" applyProtection="1">
      <alignment horizontal="center" vertical="center"/>
    </xf>
    <xf numFmtId="4" fontId="5" fillId="38" borderId="6" xfId="0" applyNumberFormat="1" applyFont="1" applyFill="1" applyBorder="1" applyAlignment="1" applyProtection="1">
      <alignment horizontal="right" vertical="center" indent="1"/>
    </xf>
    <xf numFmtId="0" fontId="153" fillId="0" borderId="34" xfId="0" applyFont="1" applyFill="1" applyBorder="1" applyAlignment="1" applyProtection="1">
      <alignment horizontal="left" vertical="center" indent="1"/>
    </xf>
    <xf numFmtId="0" fontId="3" fillId="0" borderId="33" xfId="0" applyFont="1" applyFill="1" applyBorder="1" applyAlignment="1" applyProtection="1">
      <alignment vertical="center"/>
    </xf>
    <xf numFmtId="0" fontId="8" fillId="0" borderId="33" xfId="0" applyFont="1" applyFill="1" applyBorder="1" applyAlignment="1" applyProtection="1">
      <alignment vertical="center"/>
    </xf>
    <xf numFmtId="0" fontId="12" fillId="0" borderId="33" xfId="0" applyFont="1" applyFill="1" applyBorder="1" applyAlignment="1" applyProtection="1">
      <alignment vertical="center"/>
    </xf>
    <xf numFmtId="0" fontId="153" fillId="0" borderId="35" xfId="0" applyFont="1" applyFill="1" applyBorder="1" applyAlignment="1" applyProtection="1">
      <alignment horizontal="left" vertical="center" indent="1"/>
    </xf>
    <xf numFmtId="0" fontId="155" fillId="0" borderId="33" xfId="0" applyFont="1" applyFill="1" applyBorder="1" applyAlignment="1" applyProtection="1">
      <alignment vertical="center"/>
    </xf>
    <xf numFmtId="0" fontId="156" fillId="0" borderId="33" xfId="0" applyFont="1" applyFill="1" applyBorder="1" applyAlignment="1" applyProtection="1">
      <alignment vertical="center"/>
    </xf>
    <xf numFmtId="0" fontId="158" fillId="0" borderId="33" xfId="0" applyFont="1" applyFill="1" applyBorder="1" applyAlignment="1" applyProtection="1">
      <alignment vertical="center"/>
    </xf>
    <xf numFmtId="0" fontId="44" fillId="0" borderId="36" xfId="0" applyFont="1" applyFill="1" applyBorder="1" applyAlignment="1" applyProtection="1">
      <alignment horizontal="left" vertical="center" indent="1"/>
    </xf>
    <xf numFmtId="0" fontId="44" fillId="0" borderId="36" xfId="0" applyFont="1" applyFill="1" applyBorder="1" applyAlignment="1" applyProtection="1">
      <alignment vertical="center"/>
    </xf>
    <xf numFmtId="0" fontId="151" fillId="0" borderId="33" xfId="0" applyFont="1" applyBorder="1" applyAlignment="1" applyProtection="1">
      <alignment horizontal="left" vertical="center"/>
    </xf>
    <xf numFmtId="0" fontId="151" fillId="0" borderId="33" xfId="0" applyFont="1" applyFill="1" applyBorder="1" applyAlignment="1" applyProtection="1">
      <alignment horizontal="left" vertical="center"/>
    </xf>
    <xf numFmtId="0" fontId="153" fillId="0" borderId="35" xfId="0" applyFont="1" applyFill="1" applyBorder="1" applyAlignment="1" applyProtection="1">
      <alignment horizontal="left" indent="1"/>
    </xf>
    <xf numFmtId="0" fontId="153" fillId="0" borderId="34" xfId="0" applyFont="1" applyFill="1" applyBorder="1" applyAlignment="1" applyProtection="1">
      <alignment horizontal="left" indent="1"/>
      <protection locked="0"/>
    </xf>
    <xf numFmtId="0" fontId="152" fillId="0" borderId="34" xfId="0" applyFont="1" applyFill="1" applyBorder="1" applyAlignment="1" applyProtection="1">
      <alignment horizontal="center"/>
      <protection locked="0"/>
    </xf>
    <xf numFmtId="0" fontId="109" fillId="0" borderId="34" xfId="0" applyFont="1" applyFill="1" applyBorder="1" applyAlignment="1" applyProtection="1">
      <alignment horizontal="center"/>
      <protection locked="0"/>
    </xf>
    <xf numFmtId="3" fontId="147" fillId="0" borderId="6" xfId="0" applyNumberFormat="1" applyFont="1" applyFill="1" applyBorder="1" applyAlignment="1" applyProtection="1">
      <alignment horizontal="right" vertical="center" indent="1"/>
    </xf>
    <xf numFmtId="4" fontId="139" fillId="39" borderId="1" xfId="0" applyNumberFormat="1" applyFont="1" applyFill="1" applyBorder="1" applyAlignment="1" applyProtection="1">
      <alignment horizontal="center" vertical="center"/>
    </xf>
    <xf numFmtId="4" fontId="139" fillId="39" borderId="6" xfId="0" applyNumberFormat="1" applyFont="1" applyFill="1" applyBorder="1" applyAlignment="1" applyProtection="1">
      <alignment horizontal="center" vertical="center"/>
    </xf>
    <xf numFmtId="0" fontId="153" fillId="0" borderId="0" xfId="0" applyFont="1" applyFill="1" applyBorder="1" applyAlignment="1" applyProtection="1">
      <alignment horizontal="left" vertical="center" indent="1"/>
    </xf>
    <xf numFmtId="3" fontId="147" fillId="0" borderId="1" xfId="0" applyNumberFormat="1" applyFont="1" applyFill="1" applyBorder="1" applyAlignment="1" applyProtection="1">
      <alignment horizontal="right" vertical="center" indent="1"/>
    </xf>
    <xf numFmtId="3" fontId="149" fillId="0" borderId="1" xfId="0" applyNumberFormat="1" applyFont="1" applyFill="1" applyBorder="1" applyAlignment="1" applyProtection="1">
      <alignment horizontal="right" vertical="center" indent="1"/>
    </xf>
    <xf numFmtId="0" fontId="89" fillId="0" borderId="0" xfId="1" applyFont="1" applyAlignment="1" applyProtection="1">
      <alignment horizontal="center" vertical="center"/>
    </xf>
    <xf numFmtId="0" fontId="9" fillId="0" borderId="0" xfId="0" applyFont="1"/>
    <xf numFmtId="0" fontId="22" fillId="0" borderId="0" xfId="0" applyFont="1"/>
    <xf numFmtId="0" fontId="4" fillId="0" borderId="0" xfId="0" applyFont="1"/>
    <xf numFmtId="49" fontId="31" fillId="0" borderId="0" xfId="0" applyNumberFormat="1" applyFont="1" applyBorder="1" applyAlignment="1">
      <alignment horizontal="left" vertical="center" wrapText="1"/>
    </xf>
    <xf numFmtId="0" fontId="54" fillId="0" borderId="0" xfId="0" applyFont="1" applyFill="1" applyAlignment="1">
      <alignment vertical="center"/>
    </xf>
    <xf numFmtId="0" fontId="55" fillId="0" borderId="0" xfId="0" applyFont="1" applyAlignment="1">
      <alignment vertical="center"/>
    </xf>
    <xf numFmtId="0" fontId="54" fillId="0" borderId="0" xfId="0" applyFont="1" applyFill="1" applyAlignment="1">
      <alignment horizontal="right" vertical="center"/>
    </xf>
    <xf numFmtId="0" fontId="55" fillId="0" borderId="0" xfId="0" applyFont="1" applyFill="1" applyAlignment="1">
      <alignment vertical="center"/>
    </xf>
    <xf numFmtId="0" fontId="3" fillId="0" borderId="0" xfId="0" applyFont="1" applyFill="1" applyAlignment="1">
      <alignment horizontal="left" vertical="center"/>
    </xf>
    <xf numFmtId="0" fontId="4" fillId="0" borderId="0" xfId="0" applyFont="1" applyAlignment="1">
      <alignment horizontal="center" vertical="center"/>
    </xf>
    <xf numFmtId="0" fontId="61" fillId="0" borderId="0" xfId="0" applyFont="1" applyFill="1" applyAlignment="1">
      <alignment vertical="center"/>
    </xf>
    <xf numFmtId="0" fontId="9" fillId="0" borderId="0" xfId="0" applyFont="1" applyAlignment="1">
      <alignment horizontal="left" vertical="center"/>
    </xf>
    <xf numFmtId="49" fontId="31" fillId="0" borderId="1" xfId="0" applyNumberFormat="1" applyFont="1" applyBorder="1" applyAlignment="1">
      <alignment horizontal="left" vertical="center"/>
    </xf>
    <xf numFmtId="49" fontId="31" fillId="0" borderId="1" xfId="0" applyNumberFormat="1" applyFont="1" applyBorder="1" applyAlignment="1">
      <alignment horizontal="left" vertical="center" wrapText="1"/>
    </xf>
    <xf numFmtId="0" fontId="52" fillId="0" borderId="1" xfId="0" applyFont="1" applyBorder="1" applyAlignment="1">
      <alignment vertical="center"/>
    </xf>
    <xf numFmtId="0" fontId="90" fillId="0" borderId="0" xfId="1" applyFont="1" applyAlignment="1" applyProtection="1">
      <alignment horizontal="left" vertical="center"/>
    </xf>
    <xf numFmtId="0" fontId="130" fillId="0" borderId="0" xfId="0" applyFont="1" applyFill="1" applyAlignment="1" applyProtection="1">
      <alignment horizontal="justify" vertical="center"/>
    </xf>
    <xf numFmtId="0" fontId="19" fillId="0" borderId="0" xfId="0" applyFont="1" applyFill="1" applyAlignment="1" applyProtection="1">
      <alignment vertical="center"/>
    </xf>
    <xf numFmtId="0" fontId="89" fillId="0" borderId="0" xfId="1" applyFont="1" applyAlignment="1" applyProtection="1">
      <alignment horizontal="center" vertical="center"/>
    </xf>
    <xf numFmtId="0" fontId="4" fillId="0" borderId="1" xfId="0" applyFont="1" applyBorder="1" applyAlignment="1" applyProtection="1">
      <alignment vertical="center"/>
    </xf>
    <xf numFmtId="0" fontId="98" fillId="0" borderId="0" xfId="0" applyFont="1" applyFill="1" applyBorder="1" applyAlignment="1" applyProtection="1">
      <alignment vertical="center"/>
    </xf>
    <xf numFmtId="0" fontId="165" fillId="0" borderId="0" xfId="0" applyFont="1" applyFill="1" applyAlignment="1" applyProtection="1">
      <alignment vertical="center"/>
    </xf>
    <xf numFmtId="0" fontId="9" fillId="18" borderId="1" xfId="0" applyFont="1" applyFill="1" applyBorder="1" applyAlignment="1" applyProtection="1">
      <alignment horizontal="left" vertical="center" indent="1"/>
    </xf>
    <xf numFmtId="0" fontId="9" fillId="0" borderId="1" xfId="0" applyFont="1" applyFill="1" applyBorder="1" applyAlignment="1" applyProtection="1">
      <alignment horizontal="left" vertical="center" indent="1"/>
    </xf>
    <xf numFmtId="0" fontId="9" fillId="13" borderId="1" xfId="0" applyFont="1" applyFill="1" applyBorder="1" applyAlignment="1" applyProtection="1">
      <alignment horizontal="left" vertical="center" indent="1"/>
    </xf>
    <xf numFmtId="0" fontId="168" fillId="25" borderId="39" xfId="0" applyFont="1" applyFill="1" applyBorder="1" applyAlignment="1" applyProtection="1">
      <alignment horizontal="left" vertical="center" indent="1"/>
    </xf>
    <xf numFmtId="3" fontId="166" fillId="0" borderId="39" xfId="0" applyNumberFormat="1" applyFont="1" applyFill="1" applyBorder="1" applyAlignment="1" applyProtection="1">
      <alignment horizontal="center" vertical="center"/>
    </xf>
    <xf numFmtId="6" fontId="8" fillId="0" borderId="1" xfId="0" applyNumberFormat="1" applyFont="1" applyFill="1" applyBorder="1" applyAlignment="1" applyProtection="1">
      <alignment vertical="center"/>
    </xf>
    <xf numFmtId="3" fontId="167" fillId="0" borderId="39" xfId="0" applyNumberFormat="1" applyFont="1" applyFill="1" applyBorder="1" applyAlignment="1" applyProtection="1">
      <alignment horizontal="right" vertical="center" indent="1"/>
    </xf>
    <xf numFmtId="0" fontId="170" fillId="0" borderId="0" xfId="0" applyFont="1" applyFill="1" applyAlignment="1" applyProtection="1">
      <alignment vertical="center"/>
    </xf>
    <xf numFmtId="3" fontId="134" fillId="0" borderId="40" xfId="0" applyNumberFormat="1" applyFont="1" applyFill="1" applyBorder="1" applyAlignment="1" applyProtection="1">
      <alignment horizontal="right" vertical="center" indent="1"/>
      <protection locked="0"/>
    </xf>
    <xf numFmtId="3" fontId="134" fillId="27" borderId="40" xfId="0" applyNumberFormat="1" applyFont="1" applyFill="1" applyBorder="1" applyAlignment="1" applyProtection="1">
      <alignment horizontal="right" vertical="center" indent="1"/>
      <protection locked="0"/>
    </xf>
    <xf numFmtId="0" fontId="144" fillId="0" borderId="40" xfId="0" applyFont="1" applyFill="1" applyBorder="1" applyAlignment="1" applyProtection="1">
      <alignment horizontal="center" vertical="center"/>
      <protection locked="0"/>
    </xf>
    <xf numFmtId="4" fontId="134" fillId="37" borderId="41" xfId="0" applyNumberFormat="1" applyFont="1" applyFill="1" applyBorder="1" applyAlignment="1" applyProtection="1">
      <alignment horizontal="right" vertical="center" indent="1"/>
      <protection locked="0"/>
    </xf>
    <xf numFmtId="0" fontId="134" fillId="37" borderId="41" xfId="0" applyFont="1" applyFill="1" applyBorder="1" applyAlignment="1" applyProtection="1">
      <alignment horizontal="center" vertical="center"/>
      <protection locked="0"/>
    </xf>
    <xf numFmtId="4" fontId="144" fillId="37" borderId="41" xfId="0" applyNumberFormat="1" applyFont="1" applyFill="1" applyBorder="1" applyAlignment="1" applyProtection="1">
      <alignment horizontal="right" vertical="center" indent="1"/>
      <protection locked="0"/>
    </xf>
    <xf numFmtId="3" fontId="144" fillId="37" borderId="41" xfId="0" applyNumberFormat="1" applyFont="1" applyFill="1" applyBorder="1" applyAlignment="1" applyProtection="1">
      <alignment horizontal="center" vertical="center"/>
      <protection locked="0"/>
    </xf>
    <xf numFmtId="3" fontId="134" fillId="37" borderId="41" xfId="0" applyNumberFormat="1" applyFont="1" applyFill="1" applyBorder="1" applyAlignment="1" applyProtection="1">
      <alignment horizontal="center" vertical="center"/>
      <protection locked="0"/>
    </xf>
    <xf numFmtId="0" fontId="139" fillId="39" borderId="42" xfId="0" applyFont="1" applyFill="1" applyBorder="1" applyAlignment="1" applyProtection="1">
      <alignment horizontal="right" vertical="center" indent="1"/>
      <protection locked="0"/>
    </xf>
    <xf numFmtId="0" fontId="173" fillId="0" borderId="0" xfId="0" applyFont="1" applyFill="1" applyAlignment="1" applyProtection="1">
      <alignment horizontal="center"/>
    </xf>
    <xf numFmtId="3" fontId="144" fillId="2" borderId="40" xfId="0" applyNumberFormat="1" applyFont="1" applyFill="1" applyBorder="1" applyAlignment="1" applyProtection="1">
      <alignment horizontal="center" vertical="center"/>
      <protection locked="0"/>
    </xf>
    <xf numFmtId="3" fontId="134" fillId="2" borderId="40" xfId="0" applyNumberFormat="1" applyFont="1" applyFill="1" applyBorder="1" applyAlignment="1" applyProtection="1">
      <alignment horizontal="center" vertical="center"/>
      <protection locked="0"/>
    </xf>
    <xf numFmtId="3" fontId="143" fillId="33" borderId="40" xfId="0" applyNumberFormat="1" applyFont="1" applyFill="1" applyBorder="1" applyAlignment="1" applyProtection="1">
      <alignment horizontal="center" vertical="center"/>
      <protection locked="0"/>
    </xf>
    <xf numFmtId="3" fontId="8" fillId="0" borderId="40" xfId="0" applyNumberFormat="1" applyFont="1" applyFill="1" applyBorder="1" applyAlignment="1" applyProtection="1">
      <alignment horizontal="left" vertical="center" indent="1"/>
      <protection locked="0"/>
    </xf>
    <xf numFmtId="0" fontId="168" fillId="0" borderId="43" xfId="0" applyFont="1" applyFill="1" applyBorder="1" applyAlignment="1" applyProtection="1">
      <alignment horizontal="left" vertical="center" indent="1"/>
      <protection locked="0"/>
    </xf>
    <xf numFmtId="0" fontId="167" fillId="0" borderId="43" xfId="0" applyFont="1" applyFill="1" applyBorder="1" applyAlignment="1" applyProtection="1">
      <alignment horizontal="right" vertical="center" indent="1"/>
    </xf>
    <xf numFmtId="0" fontId="175" fillId="0" borderId="0" xfId="0" applyFont="1" applyBorder="1" applyAlignment="1" applyProtection="1">
      <alignment vertical="center"/>
    </xf>
    <xf numFmtId="0" fontId="173" fillId="0" borderId="0" xfId="0" applyFont="1" applyFill="1" applyAlignment="1" applyProtection="1"/>
    <xf numFmtId="49" fontId="59" fillId="0" borderId="0" xfId="0" applyNumberFormat="1" applyFont="1" applyBorder="1" applyAlignment="1">
      <alignment horizontal="center" vertical="center" wrapText="1"/>
    </xf>
    <xf numFmtId="49" fontId="110" fillId="26" borderId="2" xfId="0" applyNumberFormat="1" applyFont="1" applyFill="1" applyBorder="1" applyAlignment="1">
      <alignment horizontal="left" vertical="center" wrapText="1" indent="1"/>
    </xf>
    <xf numFmtId="49" fontId="110" fillId="26" borderId="8" xfId="0" applyNumberFormat="1" applyFont="1" applyFill="1" applyBorder="1" applyAlignment="1">
      <alignment horizontal="left" vertical="center" wrapText="1" indent="1"/>
    </xf>
    <xf numFmtId="49" fontId="118" fillId="26" borderId="21" xfId="0" applyNumberFormat="1" applyFont="1" applyFill="1" applyBorder="1" applyAlignment="1">
      <alignment horizontal="left" vertical="top" indent="1"/>
    </xf>
    <xf numFmtId="49" fontId="111" fillId="26" borderId="18" xfId="0" applyNumberFormat="1" applyFont="1" applyFill="1" applyBorder="1" applyAlignment="1">
      <alignment horizontal="left" vertical="top" indent="1"/>
    </xf>
    <xf numFmtId="49" fontId="111" fillId="26" borderId="31" xfId="0" applyNumberFormat="1" applyFont="1" applyFill="1" applyBorder="1" applyAlignment="1">
      <alignment horizontal="left" vertical="top" indent="1"/>
    </xf>
    <xf numFmtId="49" fontId="110" fillId="26" borderId="11" xfId="0" applyNumberFormat="1" applyFont="1" applyFill="1" applyBorder="1" applyAlignment="1">
      <alignment horizontal="left" wrapText="1" indent="1"/>
    </xf>
    <xf numFmtId="49" fontId="110" fillId="26" borderId="17" xfId="0" applyNumberFormat="1" applyFont="1" applyFill="1" applyBorder="1" applyAlignment="1">
      <alignment horizontal="left" wrapText="1" indent="1"/>
    </xf>
    <xf numFmtId="49" fontId="118" fillId="26" borderId="0" xfId="0" applyNumberFormat="1" applyFont="1" applyFill="1" applyBorder="1" applyAlignment="1">
      <alignment horizontal="left" vertical="top" wrapText="1" indent="1"/>
    </xf>
    <xf numFmtId="49" fontId="111" fillId="26" borderId="0" xfId="0" applyNumberFormat="1" applyFont="1" applyFill="1" applyBorder="1" applyAlignment="1">
      <alignment horizontal="left" vertical="top" wrapText="1" indent="1"/>
    </xf>
    <xf numFmtId="49" fontId="111" fillId="26" borderId="16" xfId="0" applyNumberFormat="1" applyFont="1" applyFill="1" applyBorder="1" applyAlignment="1">
      <alignment horizontal="left" vertical="top" wrapText="1" indent="1"/>
    </xf>
    <xf numFmtId="49" fontId="3" fillId="20" borderId="3" xfId="0" applyNumberFormat="1" applyFont="1" applyFill="1" applyBorder="1" applyAlignment="1">
      <alignment horizontal="left" vertical="center" wrapText="1" indent="1"/>
    </xf>
    <xf numFmtId="49" fontId="3" fillId="20" borderId="5" xfId="0" applyNumberFormat="1" applyFont="1" applyFill="1" applyBorder="1" applyAlignment="1">
      <alignment horizontal="left" vertical="center" wrapText="1" indent="1"/>
    </xf>
    <xf numFmtId="49" fontId="27" fillId="20" borderId="3" xfId="0" applyNumberFormat="1" applyFont="1" applyFill="1" applyBorder="1" applyAlignment="1">
      <alignment horizontal="left" vertical="center" wrapText="1" indent="1"/>
    </xf>
    <xf numFmtId="49" fontId="27" fillId="20" borderId="4" xfId="0" applyNumberFormat="1" applyFont="1" applyFill="1" applyBorder="1" applyAlignment="1">
      <alignment horizontal="left" vertical="center" wrapText="1" indent="1"/>
    </xf>
    <xf numFmtId="49" fontId="28" fillId="20" borderId="3" xfId="0" applyNumberFormat="1" applyFont="1" applyFill="1" applyBorder="1" applyAlignment="1">
      <alignment horizontal="left" vertical="center" wrapText="1" indent="1"/>
    </xf>
    <xf numFmtId="49" fontId="28" fillId="20" borderId="4" xfId="0" applyNumberFormat="1" applyFont="1" applyFill="1" applyBorder="1" applyAlignment="1">
      <alignment horizontal="left" vertical="center" wrapText="1" indent="1"/>
    </xf>
    <xf numFmtId="49" fontId="28" fillId="20" borderId="5" xfId="0" applyNumberFormat="1" applyFont="1" applyFill="1" applyBorder="1" applyAlignment="1">
      <alignment horizontal="left" vertical="center" wrapText="1" indent="1"/>
    </xf>
    <xf numFmtId="49" fontId="27" fillId="4" borderId="3" xfId="0" applyNumberFormat="1" applyFont="1" applyFill="1" applyBorder="1" applyAlignment="1">
      <alignment horizontal="left" vertical="center" wrapText="1" indent="1"/>
    </xf>
    <xf numFmtId="49" fontId="27" fillId="4" borderId="4" xfId="0" applyNumberFormat="1" applyFont="1" applyFill="1" applyBorder="1" applyAlignment="1">
      <alignment horizontal="left" vertical="center" wrapText="1" indent="1"/>
    </xf>
    <xf numFmtId="49" fontId="27" fillId="4" borderId="5" xfId="0" applyNumberFormat="1" applyFont="1" applyFill="1" applyBorder="1" applyAlignment="1">
      <alignment horizontal="left" vertical="center" wrapText="1" indent="1"/>
    </xf>
    <xf numFmtId="0" fontId="4" fillId="0" borderId="0" xfId="0" applyFont="1" applyAlignment="1">
      <alignment vertical="center" wrapText="1"/>
    </xf>
    <xf numFmtId="49" fontId="59" fillId="4" borderId="3" xfId="0" applyNumberFormat="1" applyFont="1" applyFill="1" applyBorder="1" applyAlignment="1">
      <alignment horizontal="left" vertical="center" wrapText="1" indent="1"/>
    </xf>
    <xf numFmtId="49" fontId="59" fillId="4" borderId="5" xfId="0" applyNumberFormat="1" applyFont="1" applyFill="1" applyBorder="1" applyAlignment="1">
      <alignment horizontal="left" vertical="center" wrapText="1" indent="1"/>
    </xf>
    <xf numFmtId="49" fontId="5" fillId="0" borderId="0" xfId="0" applyNumberFormat="1" applyFont="1" applyBorder="1" applyAlignment="1">
      <alignment vertical="center"/>
    </xf>
    <xf numFmtId="49" fontId="16" fillId="3" borderId="3" xfId="0" applyNumberFormat="1" applyFont="1" applyFill="1" applyBorder="1" applyAlignment="1">
      <alignment vertical="center"/>
    </xf>
    <xf numFmtId="49" fontId="16" fillId="3" borderId="5" xfId="0" applyNumberFormat="1" applyFont="1" applyFill="1" applyBorder="1" applyAlignment="1">
      <alignment vertical="center"/>
    </xf>
    <xf numFmtId="49" fontId="16" fillId="3" borderId="4" xfId="0" applyNumberFormat="1" applyFont="1" applyFill="1" applyBorder="1" applyAlignment="1">
      <alignment vertical="center"/>
    </xf>
    <xf numFmtId="49" fontId="51" fillId="0" borderId="0" xfId="0" applyNumberFormat="1" applyFont="1" applyBorder="1" applyAlignment="1">
      <alignment horizontal="left" vertical="center" wrapText="1"/>
    </xf>
    <xf numFmtId="49" fontId="85" fillId="26" borderId="17" xfId="0" applyNumberFormat="1" applyFont="1" applyFill="1" applyBorder="1" applyAlignment="1">
      <alignment horizontal="center" vertical="center"/>
    </xf>
    <xf numFmtId="49" fontId="85" fillId="26" borderId="0" xfId="0" applyNumberFormat="1" applyFont="1" applyFill="1" applyBorder="1" applyAlignment="1">
      <alignment horizontal="center" vertical="center"/>
    </xf>
    <xf numFmtId="49" fontId="16" fillId="5" borderId="3" xfId="0" applyNumberFormat="1" applyFont="1" applyFill="1" applyBorder="1" applyAlignment="1">
      <alignment vertical="center"/>
    </xf>
    <xf numFmtId="49" fontId="16" fillId="5" borderId="4" xfId="0" applyNumberFormat="1" applyFont="1" applyFill="1" applyBorder="1" applyAlignment="1">
      <alignment vertical="center"/>
    </xf>
    <xf numFmtId="49" fontId="16" fillId="5" borderId="5" xfId="0" applyNumberFormat="1" applyFont="1" applyFill="1" applyBorder="1" applyAlignment="1">
      <alignment vertical="center"/>
    </xf>
    <xf numFmtId="49" fontId="2" fillId="0" borderId="0" xfId="0" applyNumberFormat="1" applyFont="1" applyBorder="1" applyAlignment="1">
      <alignment horizontal="justify" vertical="center" wrapText="1"/>
    </xf>
    <xf numFmtId="49" fontId="85" fillId="26" borderId="20" xfId="0" applyNumberFormat="1" applyFont="1" applyFill="1" applyBorder="1" applyAlignment="1">
      <alignment horizontal="center" vertical="center"/>
    </xf>
    <xf numFmtId="49" fontId="110" fillId="26" borderId="19" xfId="0" applyNumberFormat="1" applyFont="1" applyFill="1" applyBorder="1" applyAlignment="1">
      <alignment horizontal="left" wrapText="1" indent="1"/>
    </xf>
    <xf numFmtId="49" fontId="110" fillId="26" borderId="20" xfId="0" applyNumberFormat="1" applyFont="1" applyFill="1" applyBorder="1" applyAlignment="1">
      <alignment horizontal="left" wrapText="1" indent="1"/>
    </xf>
    <xf numFmtId="49" fontId="110" fillId="26" borderId="30" xfId="0" applyNumberFormat="1" applyFont="1" applyFill="1" applyBorder="1" applyAlignment="1">
      <alignment horizontal="left" wrapText="1" indent="1"/>
    </xf>
    <xf numFmtId="49" fontId="116" fillId="22" borderId="0" xfId="0" applyNumberFormat="1" applyFont="1" applyFill="1" applyBorder="1" applyAlignment="1">
      <alignment horizontal="left" vertical="center" wrapText="1" indent="1"/>
    </xf>
    <xf numFmtId="49" fontId="7" fillId="0" borderId="0" xfId="0" applyNumberFormat="1" applyFont="1" applyBorder="1" applyAlignment="1">
      <alignment vertical="center"/>
    </xf>
    <xf numFmtId="0" fontId="110" fillId="22" borderId="0" xfId="1" applyFont="1" applyFill="1" applyAlignment="1" applyProtection="1">
      <alignment horizontal="left" vertical="center" wrapText="1" indent="1"/>
    </xf>
    <xf numFmtId="49" fontId="131" fillId="0" borderId="0" xfId="0" applyNumberFormat="1" applyFont="1" applyBorder="1" applyAlignment="1">
      <alignment vertical="center" wrapText="1"/>
    </xf>
    <xf numFmtId="0" fontId="131" fillId="0" borderId="0" xfId="0" applyFont="1" applyAlignment="1">
      <alignment vertical="center" wrapText="1"/>
    </xf>
    <xf numFmtId="49" fontId="16" fillId="16" borderId="3" xfId="0" applyNumberFormat="1" applyFont="1" applyFill="1" applyBorder="1" applyAlignment="1">
      <alignment vertical="center"/>
    </xf>
    <xf numFmtId="49" fontId="16" fillId="16" borderId="5" xfId="0" applyNumberFormat="1" applyFont="1" applyFill="1" applyBorder="1" applyAlignment="1">
      <alignment vertical="center"/>
    </xf>
    <xf numFmtId="49" fontId="59" fillId="18" borderId="3" xfId="0" applyNumberFormat="1" applyFont="1" applyFill="1" applyBorder="1" applyAlignment="1">
      <alignment horizontal="left" vertical="center" indent="1"/>
    </xf>
    <xf numFmtId="49" fontId="59" fillId="18" borderId="5" xfId="0" applyNumberFormat="1" applyFont="1" applyFill="1" applyBorder="1" applyAlignment="1">
      <alignment horizontal="left" vertical="center" indent="1"/>
    </xf>
    <xf numFmtId="49" fontId="28" fillId="19" borderId="3" xfId="0" applyNumberFormat="1" applyFont="1" applyFill="1" applyBorder="1" applyAlignment="1">
      <alignment horizontal="left" vertical="center" wrapText="1" indent="1"/>
    </xf>
    <xf numFmtId="49" fontId="28" fillId="19" borderId="5" xfId="0" applyNumberFormat="1" applyFont="1" applyFill="1" applyBorder="1" applyAlignment="1">
      <alignment horizontal="left" vertical="center" wrapText="1" indent="1"/>
    </xf>
    <xf numFmtId="49" fontId="27" fillId="7" borderId="3" xfId="0" applyNumberFormat="1" applyFont="1" applyFill="1" applyBorder="1" applyAlignment="1">
      <alignment horizontal="left" vertical="center" wrapText="1" indent="1"/>
    </xf>
    <xf numFmtId="49" fontId="27" fillId="7" borderId="5" xfId="0" applyNumberFormat="1" applyFont="1" applyFill="1" applyBorder="1" applyAlignment="1">
      <alignment horizontal="left" vertical="center" wrapText="1" indent="1"/>
    </xf>
    <xf numFmtId="49" fontId="27" fillId="19" borderId="3" xfId="0" applyNumberFormat="1" applyFont="1" applyFill="1" applyBorder="1" applyAlignment="1">
      <alignment horizontal="left" vertical="center" wrapText="1" indent="1"/>
    </xf>
    <xf numFmtId="49" fontId="27" fillId="19" borderId="4" xfId="0" applyNumberFormat="1" applyFont="1" applyFill="1" applyBorder="1" applyAlignment="1">
      <alignment horizontal="left" vertical="center" wrapText="1" indent="1"/>
    </xf>
    <xf numFmtId="49" fontId="27" fillId="19" borderId="5" xfId="0" applyNumberFormat="1" applyFont="1" applyFill="1" applyBorder="1" applyAlignment="1">
      <alignment horizontal="left" vertical="center" wrapText="1" indent="1"/>
    </xf>
    <xf numFmtId="49" fontId="16" fillId="17" borderId="3" xfId="0" applyNumberFormat="1" applyFont="1" applyFill="1" applyBorder="1" applyAlignment="1">
      <alignment vertical="center"/>
    </xf>
    <xf numFmtId="49" fontId="16" fillId="17" borderId="5" xfId="0" applyNumberFormat="1" applyFont="1" applyFill="1" applyBorder="1" applyAlignment="1">
      <alignment vertical="center"/>
    </xf>
    <xf numFmtId="49" fontId="16" fillId="8" borderId="3" xfId="0" applyNumberFormat="1" applyFont="1" applyFill="1" applyBorder="1" applyAlignment="1">
      <alignment vertical="center"/>
    </xf>
    <xf numFmtId="49" fontId="16" fillId="8" borderId="5" xfId="0" applyNumberFormat="1" applyFont="1" applyFill="1" applyBorder="1" applyAlignment="1">
      <alignment vertical="center"/>
    </xf>
    <xf numFmtId="49" fontId="2" fillId="0" borderId="0" xfId="0" applyNumberFormat="1" applyFont="1" applyBorder="1" applyAlignment="1">
      <alignment wrapText="1"/>
    </xf>
    <xf numFmtId="0" fontId="113" fillId="3" borderId="28" xfId="1" applyFont="1" applyFill="1" applyBorder="1" applyAlignment="1" applyProtection="1">
      <alignment horizontal="center" vertical="center"/>
    </xf>
    <xf numFmtId="0" fontId="113" fillId="3" borderId="29" xfId="1" applyFont="1" applyFill="1" applyBorder="1" applyAlignment="1" applyProtection="1">
      <alignment horizontal="center" vertical="center"/>
    </xf>
    <xf numFmtId="0" fontId="5" fillId="0" borderId="0" xfId="0" applyFont="1" applyFill="1" applyBorder="1" applyAlignment="1" applyProtection="1">
      <alignment horizontal="right" vertical="center" indent="1"/>
    </xf>
    <xf numFmtId="3" fontId="5" fillId="0" borderId="0" xfId="0" applyNumberFormat="1" applyFont="1" applyFill="1" applyBorder="1" applyAlignment="1" applyProtection="1">
      <alignment horizontal="right" vertical="center"/>
    </xf>
    <xf numFmtId="0" fontId="140" fillId="0" borderId="0" xfId="1" applyFont="1" applyFill="1" applyAlignment="1" applyProtection="1">
      <alignment horizontal="left" vertical="top"/>
    </xf>
    <xf numFmtId="0" fontId="5" fillId="0" borderId="0" xfId="0" applyFont="1" applyFill="1" applyBorder="1" applyAlignment="1" applyProtection="1">
      <alignment horizontal="right" vertical="center"/>
    </xf>
    <xf numFmtId="0" fontId="174" fillId="0" borderId="0" xfId="0" applyFont="1" applyBorder="1" applyAlignment="1" applyProtection="1">
      <alignment vertical="center" wrapText="1"/>
    </xf>
    <xf numFmtId="0" fontId="7" fillId="0" borderId="0" xfId="0" applyFont="1" applyFill="1" applyBorder="1" applyAlignment="1" applyProtection="1">
      <alignment horizontal="right" vertical="center"/>
    </xf>
    <xf numFmtId="0" fontId="9" fillId="0" borderId="0" xfId="0" applyFont="1" applyBorder="1" applyAlignment="1" applyProtection="1">
      <alignment horizontal="right" vertical="center"/>
    </xf>
    <xf numFmtId="0" fontId="136" fillId="0" borderId="0" xfId="0" applyFont="1" applyFill="1" applyAlignment="1" applyProtection="1">
      <alignment vertical="center" wrapText="1"/>
    </xf>
    <xf numFmtId="0" fontId="171" fillId="0" borderId="0" xfId="1" applyFont="1" applyFill="1" applyBorder="1" applyAlignment="1" applyProtection="1">
      <alignment horizontal="left" vertical="center" wrapText="1"/>
    </xf>
    <xf numFmtId="0" fontId="173" fillId="0" borderId="0" xfId="1" applyFont="1" applyFill="1" applyAlignment="1" applyProtection="1">
      <alignment horizontal="left" vertical="center" wrapText="1"/>
    </xf>
    <xf numFmtId="0" fontId="90" fillId="0" borderId="0" xfId="1" applyFont="1" applyAlignment="1" applyProtection="1">
      <alignment horizontal="left" vertical="center"/>
    </xf>
    <xf numFmtId="3" fontId="134" fillId="0" borderId="0" xfId="0" applyNumberFormat="1" applyFont="1" applyFill="1" applyBorder="1" applyAlignment="1" applyProtection="1">
      <alignment horizontal="right" vertical="center"/>
    </xf>
    <xf numFmtId="0" fontId="137" fillId="0" borderId="0" xfId="1" applyFont="1" applyAlignment="1" applyProtection="1">
      <alignment horizontal="left" vertical="center"/>
    </xf>
    <xf numFmtId="0" fontId="6" fillId="37" borderId="2" xfId="0" applyFont="1" applyFill="1" applyBorder="1" applyAlignment="1" applyProtection="1">
      <alignment horizontal="left" vertical="center" indent="1"/>
      <protection locked="0"/>
    </xf>
    <xf numFmtId="0" fontId="6" fillId="37" borderId="8" xfId="0" applyFont="1" applyFill="1" applyBorder="1" applyAlignment="1" applyProtection="1">
      <alignment horizontal="left" vertical="center" indent="1"/>
      <protection locked="0"/>
    </xf>
    <xf numFmtId="0" fontId="6" fillId="37" borderId="7" xfId="0" applyFont="1" applyFill="1" applyBorder="1" applyAlignment="1" applyProtection="1">
      <alignment horizontal="left" vertical="center" indent="1"/>
      <protection locked="0"/>
    </xf>
    <xf numFmtId="0" fontId="97" fillId="0" borderId="0" xfId="0" applyFont="1" applyBorder="1" applyAlignment="1" applyProtection="1">
      <alignment horizontal="left" vertical="center" wrapText="1"/>
    </xf>
    <xf numFmtId="0" fontId="173" fillId="0" borderId="0" xfId="0" applyFont="1" applyFill="1" applyAlignment="1" applyProtection="1">
      <alignment horizontal="justify" vertical="center"/>
    </xf>
    <xf numFmtId="0" fontId="173" fillId="0" borderId="0" xfId="0" applyFont="1" applyFill="1" applyBorder="1" applyAlignment="1" applyProtection="1"/>
    <xf numFmtId="0" fontId="151" fillId="0" borderId="0" xfId="0" applyFont="1" applyAlignment="1" applyProtection="1">
      <alignment horizontal="right" vertical="center"/>
    </xf>
    <xf numFmtId="0" fontId="151" fillId="0" borderId="0" xfId="0" applyFont="1" applyFill="1" applyBorder="1" applyAlignment="1" applyProtection="1">
      <alignment horizontal="right" vertical="center"/>
    </xf>
    <xf numFmtId="0" fontId="175" fillId="0" borderId="0" xfId="0" applyFont="1" applyFill="1" applyBorder="1" applyAlignment="1" applyProtection="1">
      <alignment vertical="center" wrapText="1"/>
    </xf>
    <xf numFmtId="3" fontId="176" fillId="0" borderId="0" xfId="0" applyNumberFormat="1" applyFont="1" applyFill="1" applyBorder="1" applyAlignment="1" applyProtection="1">
      <alignment horizontal="left" wrapText="1" indent="1"/>
    </xf>
    <xf numFmtId="0" fontId="176" fillId="0" borderId="0" xfId="0" applyFont="1" applyFill="1" applyAlignment="1" applyProtection="1"/>
    <xf numFmtId="0" fontId="153" fillId="0" borderId="35" xfId="0" applyFont="1" applyFill="1" applyBorder="1" applyAlignment="1" applyProtection="1">
      <alignment horizontal="left" vertical="center" indent="1"/>
    </xf>
    <xf numFmtId="0" fontId="153" fillId="0" borderId="34" xfId="0" applyFont="1" applyFill="1" applyBorder="1" applyAlignment="1" applyProtection="1">
      <alignment horizontal="left" vertical="center" indent="1"/>
    </xf>
    <xf numFmtId="0" fontId="153" fillId="0" borderId="37" xfId="0" applyFont="1" applyFill="1" applyBorder="1" applyAlignment="1" applyProtection="1">
      <alignment horizontal="left" vertical="center" indent="1"/>
    </xf>
    <xf numFmtId="0" fontId="153" fillId="0" borderId="38" xfId="0" applyFont="1" applyFill="1" applyBorder="1" applyAlignment="1" applyProtection="1">
      <alignment horizontal="left" vertical="center" indent="1"/>
    </xf>
    <xf numFmtId="3" fontId="27" fillId="0" borderId="0" xfId="0" applyNumberFormat="1" applyFont="1" applyFill="1" applyBorder="1" applyAlignment="1" applyProtection="1">
      <alignment horizontal="left" wrapText="1"/>
    </xf>
    <xf numFmtId="3" fontId="27" fillId="0" borderId="32" xfId="0" applyNumberFormat="1" applyFont="1" applyFill="1" applyBorder="1" applyAlignment="1" applyProtection="1">
      <alignment horizontal="left" wrapText="1"/>
    </xf>
    <xf numFmtId="0" fontId="101" fillId="0" borderId="0" xfId="0" applyFont="1" applyFill="1" applyBorder="1" applyAlignment="1" applyProtection="1">
      <alignment vertical="center" wrapText="1"/>
    </xf>
    <xf numFmtId="0" fontId="97" fillId="0" borderId="0" xfId="1" applyFont="1" applyFill="1" applyAlignment="1" applyProtection="1">
      <alignment vertical="center" wrapText="1"/>
    </xf>
    <xf numFmtId="3" fontId="82" fillId="0" borderId="0" xfId="0" applyNumberFormat="1" applyFont="1" applyFill="1" applyBorder="1" applyAlignment="1" applyProtection="1">
      <alignment horizontal="center" vertical="center"/>
    </xf>
    <xf numFmtId="0" fontId="89" fillId="0" borderId="0" xfId="1" applyFont="1" applyAlignment="1" applyProtection="1">
      <alignment horizontal="left" vertical="center"/>
    </xf>
    <xf numFmtId="49" fontId="6" fillId="0" borderId="0" xfId="0" applyNumberFormat="1" applyFont="1" applyFill="1" applyBorder="1" applyAlignment="1">
      <alignment horizontal="justify" vertical="center" wrapText="1"/>
    </xf>
    <xf numFmtId="0" fontId="20" fillId="0" borderId="0" xfId="1" applyAlignment="1" applyProtection="1">
      <alignment horizontal="center" vertical="center"/>
    </xf>
    <xf numFmtId="0" fontId="33" fillId="0" borderId="0" xfId="1" applyFont="1" applyAlignment="1" applyProtection="1">
      <alignment horizontal="left"/>
    </xf>
    <xf numFmtId="0" fontId="89" fillId="0" borderId="0" xfId="1" applyFont="1" applyAlignment="1" applyProtection="1">
      <alignment horizontal="center" vertical="center"/>
    </xf>
    <xf numFmtId="0" fontId="24" fillId="0" borderId="0" xfId="0" applyFont="1" applyAlignment="1">
      <alignment horizontal="justify" vertical="center" wrapText="1"/>
    </xf>
    <xf numFmtId="0" fontId="8" fillId="0" borderId="0" xfId="0" applyFont="1" applyAlignment="1">
      <alignment vertical="center" wrapText="1"/>
    </xf>
    <xf numFmtId="0" fontId="9" fillId="0" borderId="0" xfId="0" applyFont="1"/>
    <xf numFmtId="49" fontId="92" fillId="0" borderId="0" xfId="0" applyNumberFormat="1" applyFont="1" applyFill="1" applyBorder="1" applyAlignment="1">
      <alignment horizontal="left" vertical="center" wrapText="1"/>
    </xf>
    <xf numFmtId="0" fontId="4" fillId="0" borderId="0" xfId="0" applyFont="1" applyAlignment="1">
      <alignment horizontal="center" vertical="center" wrapText="1"/>
    </xf>
    <xf numFmtId="49" fontId="84" fillId="0" borderId="11" xfId="0" applyNumberFormat="1" applyFont="1" applyBorder="1" applyAlignment="1">
      <alignment horizontal="left" vertical="center" wrapText="1" indent="1"/>
    </xf>
    <xf numFmtId="49" fontId="84" fillId="0" borderId="17" xfId="0" applyNumberFormat="1" applyFont="1" applyBorder="1" applyAlignment="1">
      <alignment horizontal="left" vertical="center" wrapText="1" indent="1"/>
    </xf>
    <xf numFmtId="49" fontId="84" fillId="0" borderId="12" xfId="0" applyNumberFormat="1" applyFont="1" applyBorder="1" applyAlignment="1">
      <alignment horizontal="left" vertical="center" wrapText="1" indent="1"/>
    </xf>
    <xf numFmtId="49" fontId="84" fillId="0" borderId="13" xfId="0" applyNumberFormat="1" applyFont="1" applyBorder="1" applyAlignment="1">
      <alignment horizontal="left" vertical="center" wrapText="1" indent="1"/>
    </xf>
    <xf numFmtId="49" fontId="84" fillId="0" borderId="0" xfId="0" applyNumberFormat="1" applyFont="1" applyBorder="1" applyAlignment="1">
      <alignment horizontal="left" vertical="center" wrapText="1" indent="1"/>
    </xf>
    <xf numFmtId="49" fontId="84" fillId="0" borderId="10" xfId="0" applyNumberFormat="1" applyFont="1" applyBorder="1" applyAlignment="1">
      <alignment horizontal="left" vertical="center" wrapText="1" indent="1"/>
    </xf>
    <xf numFmtId="49" fontId="84" fillId="0" borderId="14" xfId="0" applyNumberFormat="1" applyFont="1" applyBorder="1" applyAlignment="1">
      <alignment horizontal="left" vertical="center" wrapText="1" indent="1"/>
    </xf>
    <xf numFmtId="49" fontId="84" fillId="0" borderId="16" xfId="0" applyNumberFormat="1" applyFont="1" applyBorder="1" applyAlignment="1">
      <alignment horizontal="left" vertical="center" wrapText="1" indent="1"/>
    </xf>
    <xf numFmtId="49" fontId="84" fillId="0" borderId="15" xfId="0" applyNumberFormat="1" applyFont="1" applyBorder="1" applyAlignment="1">
      <alignment horizontal="left" vertical="center" wrapText="1" indent="1"/>
    </xf>
    <xf numFmtId="49" fontId="83" fillId="0" borderId="11" xfId="0" applyNumberFormat="1" applyFont="1" applyBorder="1" applyAlignment="1">
      <alignment horizontal="left" vertical="center" wrapText="1" indent="1"/>
    </xf>
    <xf numFmtId="49" fontId="83" fillId="0" borderId="17" xfId="0" applyNumberFormat="1" applyFont="1" applyBorder="1" applyAlignment="1">
      <alignment horizontal="left" vertical="center" wrapText="1" indent="1"/>
    </xf>
    <xf numFmtId="49" fontId="83" fillId="0" borderId="12" xfId="0" applyNumberFormat="1" applyFont="1" applyBorder="1" applyAlignment="1">
      <alignment horizontal="left" vertical="center" wrapText="1" indent="1"/>
    </xf>
    <xf numFmtId="49" fontId="83" fillId="0" borderId="13" xfId="0" applyNumberFormat="1" applyFont="1" applyBorder="1" applyAlignment="1">
      <alignment horizontal="left" vertical="center" wrapText="1" indent="1"/>
    </xf>
    <xf numFmtId="49" fontId="83" fillId="0" borderId="0" xfId="0" applyNumberFormat="1" applyFont="1" applyBorder="1" applyAlignment="1">
      <alignment horizontal="left" vertical="center" wrapText="1" indent="1"/>
    </xf>
    <xf numFmtId="49" fontId="83" fillId="0" borderId="10" xfId="0" applyNumberFormat="1" applyFont="1" applyBorder="1" applyAlignment="1">
      <alignment horizontal="left" vertical="center" wrapText="1" indent="1"/>
    </xf>
    <xf numFmtId="0" fontId="84" fillId="0" borderId="11" xfId="0" applyFont="1" applyBorder="1" applyAlignment="1">
      <alignment horizontal="left" vertical="center" wrapText="1" indent="1"/>
    </xf>
    <xf numFmtId="0" fontId="84" fillId="0" borderId="17" xfId="0" applyFont="1" applyBorder="1" applyAlignment="1">
      <alignment horizontal="left" vertical="center" wrapText="1" indent="1"/>
    </xf>
    <xf numFmtId="0" fontId="84" fillId="0" borderId="12" xfId="0" applyFont="1" applyBorder="1" applyAlignment="1">
      <alignment horizontal="left" vertical="center" wrapText="1" indent="1"/>
    </xf>
    <xf numFmtId="0" fontId="84" fillId="0" borderId="13" xfId="0" applyFont="1" applyBorder="1" applyAlignment="1">
      <alignment horizontal="left" vertical="center" wrapText="1" indent="1"/>
    </xf>
    <xf numFmtId="0" fontId="84" fillId="0" borderId="0" xfId="0" applyFont="1" applyBorder="1" applyAlignment="1">
      <alignment horizontal="left" vertical="center" wrapText="1" indent="1"/>
    </xf>
    <xf numFmtId="0" fontId="84" fillId="0" borderId="10" xfId="0" applyFont="1" applyBorder="1" applyAlignment="1">
      <alignment horizontal="left" vertical="center" wrapText="1" indent="1"/>
    </xf>
    <xf numFmtId="0" fontId="84" fillId="0" borderId="14" xfId="0" applyFont="1" applyBorder="1" applyAlignment="1">
      <alignment horizontal="left" vertical="center" wrapText="1" indent="1"/>
    </xf>
    <xf numFmtId="0" fontId="84" fillId="0" borderId="16" xfId="0" applyFont="1" applyBorder="1" applyAlignment="1">
      <alignment horizontal="left" vertical="center" wrapText="1" indent="1"/>
    </xf>
    <xf numFmtId="0" fontId="84" fillId="0" borderId="15" xfId="0" applyFont="1" applyBorder="1" applyAlignment="1">
      <alignment horizontal="left" vertical="center" wrapText="1" indent="1"/>
    </xf>
    <xf numFmtId="49" fontId="3" fillId="0" borderId="0" xfId="0" applyNumberFormat="1" applyFont="1" applyAlignment="1">
      <alignment vertical="center" wrapText="1"/>
    </xf>
    <xf numFmtId="49" fontId="3" fillId="0" borderId="0" xfId="0" applyNumberFormat="1" applyFont="1" applyBorder="1" applyAlignment="1">
      <alignment vertical="center" wrapText="1"/>
    </xf>
    <xf numFmtId="49" fontId="3" fillId="15" borderId="0" xfId="0" applyNumberFormat="1" applyFont="1" applyFill="1" applyAlignment="1">
      <alignment vertical="center" wrapText="1"/>
    </xf>
    <xf numFmtId="0" fontId="4" fillId="0" borderId="0" xfId="0" applyFont="1" applyFill="1" applyBorder="1" applyAlignment="1">
      <alignment wrapText="1"/>
    </xf>
    <xf numFmtId="49" fontId="2" fillId="0" borderId="0" xfId="0" applyNumberFormat="1" applyFont="1" applyAlignment="1">
      <alignment horizontal="left" vertical="center" wrapText="1"/>
    </xf>
    <xf numFmtId="0" fontId="4" fillId="0" borderId="0" xfId="0" applyFont="1" applyAlignment="1">
      <alignment vertical="center"/>
    </xf>
    <xf numFmtId="49" fontId="2" fillId="0" borderId="0" xfId="0" applyNumberFormat="1" applyFont="1" applyAlignment="1">
      <alignment horizontal="center" vertical="center" wrapText="1"/>
    </xf>
    <xf numFmtId="0" fontId="4" fillId="0" borderId="0" xfId="0" applyFont="1" applyFill="1" applyBorder="1" applyAlignment="1">
      <alignment vertical="center" wrapText="1"/>
    </xf>
    <xf numFmtId="49" fontId="91" fillId="0" borderId="0" xfId="0" applyNumberFormat="1" applyFont="1" applyAlignment="1">
      <alignment horizontal="center" vertical="center" wrapText="1"/>
    </xf>
    <xf numFmtId="0" fontId="130" fillId="0" borderId="0" xfId="0" applyFont="1" applyAlignment="1">
      <alignment vertical="center" wrapText="1"/>
    </xf>
    <xf numFmtId="0" fontId="130" fillId="0" borderId="0" xfId="0" applyFont="1" applyAlignment="1">
      <alignment vertical="top" wrapText="1"/>
    </xf>
    <xf numFmtId="49" fontId="133" fillId="0" borderId="0" xfId="1" applyNumberFormat="1" applyFont="1" applyFill="1" applyBorder="1" applyAlignment="1" applyProtection="1">
      <alignment horizontal="left" vertical="top" wrapText="1" indent="2"/>
    </xf>
    <xf numFmtId="49" fontId="8" fillId="0" borderId="0" xfId="0" applyNumberFormat="1" applyFont="1" applyBorder="1" applyAlignment="1">
      <alignment horizontal="left" vertical="center" wrapText="1"/>
    </xf>
    <xf numFmtId="49" fontId="132" fillId="0" borderId="0" xfId="1" applyNumberFormat="1" applyFont="1" applyFill="1" applyBorder="1" applyAlignment="1" applyProtection="1">
      <alignment horizontal="left" vertical="center" wrapText="1" indent="1"/>
    </xf>
    <xf numFmtId="49" fontId="7" fillId="15" borderId="0" xfId="0" applyNumberFormat="1" applyFont="1" applyFill="1" applyAlignment="1">
      <alignment horizontal="center" vertical="center" wrapText="1"/>
    </xf>
    <xf numFmtId="49" fontId="8" fillId="0" borderId="0" xfId="0" applyNumberFormat="1" applyFont="1" applyBorder="1" applyAlignment="1">
      <alignment vertical="center" wrapText="1"/>
    </xf>
    <xf numFmtId="0" fontId="89" fillId="0" borderId="0" xfId="1" applyFont="1" applyFill="1" applyAlignment="1" applyProtection="1">
      <alignment horizontal="left" vertical="center"/>
    </xf>
    <xf numFmtId="0" fontId="4" fillId="0" borderId="0" xfId="0" applyFont="1" applyAlignment="1">
      <alignment vertical="top" wrapText="1"/>
    </xf>
    <xf numFmtId="0" fontId="33" fillId="0" borderId="0" xfId="1" applyFont="1" applyAlignment="1" applyProtection="1">
      <alignment horizontal="center" vertical="center"/>
    </xf>
    <xf numFmtId="49" fontId="91" fillId="0" borderId="0" xfId="0" applyNumberFormat="1" applyFont="1" applyAlignment="1">
      <alignment vertical="center" wrapText="1"/>
    </xf>
    <xf numFmtId="0" fontId="4" fillId="0" borderId="0" xfId="0" applyFont="1" applyFill="1" applyBorder="1" applyAlignment="1">
      <alignment vertical="center"/>
    </xf>
    <xf numFmtId="49" fontId="52" fillId="0" borderId="0" xfId="0" applyNumberFormat="1" applyFont="1" applyBorder="1" applyAlignment="1">
      <alignment horizontal="left" vertical="center" wrapText="1"/>
    </xf>
    <xf numFmtId="0" fontId="22" fillId="0" borderId="0" xfId="0" applyFont="1"/>
    <xf numFmtId="0" fontId="42" fillId="0" borderId="0" xfId="0" applyFont="1"/>
    <xf numFmtId="0" fontId="4" fillId="0" borderId="0" xfId="1" applyFont="1" applyFill="1" applyAlignment="1" applyProtection="1">
      <alignment vertical="center" wrapText="1"/>
    </xf>
    <xf numFmtId="49" fontId="4" fillId="0" borderId="0" xfId="0" applyNumberFormat="1" applyFont="1" applyAlignment="1">
      <alignment vertical="center" wrapText="1"/>
    </xf>
    <xf numFmtId="0" fontId="56" fillId="0" borderId="0" xfId="0" applyFont="1"/>
    <xf numFmtId="0" fontId="122" fillId="0" borderId="0" xfId="0" applyFont="1"/>
    <xf numFmtId="0" fontId="25" fillId="0" borderId="0" xfId="0" applyFont="1"/>
    <xf numFmtId="0" fontId="4" fillId="0" borderId="0" xfId="0" applyFont="1"/>
    <xf numFmtId="0" fontId="123" fillId="0" borderId="0" xfId="0" applyFont="1" applyAlignment="1">
      <alignment horizontal="right" indent="3"/>
    </xf>
    <xf numFmtId="0" fontId="21" fillId="0" borderId="0" xfId="0" applyFont="1" applyAlignment="1">
      <alignment vertical="center" wrapText="1"/>
    </xf>
    <xf numFmtId="0" fontId="3" fillId="0" borderId="0" xfId="1" applyFont="1" applyAlignment="1" applyProtection="1">
      <alignment vertical="center" wrapText="1"/>
    </xf>
    <xf numFmtId="0" fontId="61" fillId="0" borderId="0" xfId="1" applyFont="1" applyAlignment="1" applyProtection="1">
      <alignment horizontal="left" vertical="center" wrapText="1"/>
    </xf>
    <xf numFmtId="0" fontId="61" fillId="0" borderId="0" xfId="1" applyFont="1" applyBorder="1" applyAlignment="1" applyProtection="1">
      <alignment horizontal="left" vertical="center" wrapText="1"/>
    </xf>
    <xf numFmtId="0" fontId="40" fillId="0" borderId="0" xfId="0" applyFont="1" applyAlignment="1">
      <alignment vertical="center" wrapText="1"/>
    </xf>
    <xf numFmtId="0" fontId="61" fillId="0" borderId="0" xfId="0" applyFont="1" applyAlignment="1">
      <alignment vertical="center" wrapText="1"/>
    </xf>
    <xf numFmtId="0" fontId="39" fillId="0" borderId="0" xfId="0" applyFont="1" applyAlignment="1">
      <alignment vertical="center" wrapText="1"/>
    </xf>
    <xf numFmtId="0" fontId="21" fillId="0" borderId="3" xfId="0" applyFont="1" applyBorder="1" applyAlignment="1">
      <alignment horizontal="center" wrapText="1"/>
    </xf>
    <xf numFmtId="0" fontId="21" fillId="0" borderId="4" xfId="0" applyFont="1" applyBorder="1" applyAlignment="1">
      <alignment horizontal="center" wrapText="1"/>
    </xf>
    <xf numFmtId="0" fontId="61"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116" fillId="29" borderId="0" xfId="0" applyFont="1" applyFill="1" applyAlignment="1">
      <alignment horizontal="left" vertical="center" wrapText="1" indent="1"/>
    </xf>
    <xf numFmtId="0" fontId="125" fillId="0" borderId="0" xfId="1" applyFont="1" applyAlignment="1" applyProtection="1">
      <alignment horizontal="left" vertical="center"/>
    </xf>
    <xf numFmtId="0" fontId="33" fillId="0" borderId="0" xfId="1" applyFont="1" applyAlignment="1" applyProtection="1">
      <alignment horizontal="left"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1" applyFont="1" applyAlignment="1" applyProtection="1">
      <alignment horizontal="left" vertical="center" wrapText="1"/>
    </xf>
    <xf numFmtId="49" fontId="3" fillId="0" borderId="0" xfId="0" applyNumberFormat="1" applyFont="1" applyBorder="1" applyAlignment="1">
      <alignment horizontal="left" vertical="top" wrapText="1"/>
    </xf>
    <xf numFmtId="49" fontId="3" fillId="0" borderId="0" xfId="0" applyNumberFormat="1" applyFont="1" applyBorder="1" applyAlignment="1">
      <alignment horizontal="left" vertical="center" wrapText="1"/>
    </xf>
    <xf numFmtId="49" fontId="31" fillId="0" borderId="0" xfId="0" applyNumberFormat="1" applyFont="1" applyBorder="1" applyAlignment="1">
      <alignment vertical="top" wrapText="1"/>
    </xf>
    <xf numFmtId="0" fontId="119" fillId="31" borderId="2" xfId="0" applyFont="1" applyFill="1" applyBorder="1" applyAlignment="1">
      <alignment horizontal="center" vertical="center"/>
    </xf>
    <xf numFmtId="0" fontId="119" fillId="31" borderId="8" xfId="0" applyFont="1" applyFill="1" applyBorder="1" applyAlignment="1">
      <alignment horizontal="center" vertical="center"/>
    </xf>
    <xf numFmtId="0" fontId="119" fillId="31" borderId="7" xfId="0" applyFont="1" applyFill="1" applyBorder="1" applyAlignment="1">
      <alignment horizontal="center" vertical="center"/>
    </xf>
    <xf numFmtId="0" fontId="129" fillId="0" borderId="0" xfId="0" applyFont="1" applyAlignment="1">
      <alignment vertical="center" wrapText="1"/>
    </xf>
    <xf numFmtId="49" fontId="31" fillId="0" borderId="3" xfId="0" applyNumberFormat="1" applyFont="1" applyBorder="1" applyAlignment="1">
      <alignment horizontal="left" vertical="center" wrapText="1"/>
    </xf>
    <xf numFmtId="49" fontId="31" fillId="0" borderId="5" xfId="0" applyNumberFormat="1" applyFont="1" applyBorder="1" applyAlignment="1">
      <alignment horizontal="left" vertical="center" wrapText="1"/>
    </xf>
    <xf numFmtId="0" fontId="52" fillId="0" borderId="3" xfId="0" applyFont="1" applyBorder="1" applyAlignment="1">
      <alignment vertical="center" wrapText="1"/>
    </xf>
    <xf numFmtId="0" fontId="52" fillId="0" borderId="5" xfId="0" applyFont="1" applyBorder="1" applyAlignment="1">
      <alignment vertical="center" wrapText="1"/>
    </xf>
    <xf numFmtId="0" fontId="8" fillId="0" borderId="0" xfId="0" applyFont="1"/>
  </cellXfs>
  <cellStyles count="2">
    <cellStyle name="Hyperlink" xfId="1" builtinId="8"/>
    <cellStyle name="Normal" xfId="0" builtinId="0"/>
  </cellStyles>
  <dxfs count="31">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ndense val="0"/>
        <extend val="0"/>
        <color rgb="FF006100"/>
      </font>
      <fill>
        <patternFill>
          <bgColor rgb="FFFFCCFF"/>
        </patternFill>
      </fill>
    </dxf>
    <dxf>
      <fill>
        <patternFill>
          <bgColor rgb="FF66FFFF"/>
        </patternFill>
      </fill>
    </dxf>
    <dxf>
      <fill>
        <patternFill>
          <bgColor theme="0" tint="-4.9989318521683403E-2"/>
        </patternFill>
      </fill>
    </dxf>
    <dxf>
      <font>
        <color theme="1"/>
      </font>
      <fill>
        <patternFill>
          <bgColor rgb="FFFFFF00"/>
        </patternFill>
      </fill>
    </dxf>
    <dxf>
      <font>
        <color theme="0"/>
      </font>
      <fill>
        <patternFill>
          <bgColor theme="0"/>
        </patternFill>
      </fill>
    </dxf>
    <dxf>
      <fill>
        <patternFill>
          <bgColor theme="0" tint="-4.9989318521683403E-2"/>
        </patternFill>
      </fill>
    </dxf>
    <dxf>
      <fill>
        <patternFill>
          <bgColor theme="0" tint="-4.9989318521683403E-2"/>
        </patternFill>
      </fill>
    </dxf>
    <dxf>
      <fill>
        <patternFill>
          <bgColor rgb="FFE7E7FF"/>
        </patternFill>
      </fill>
    </dxf>
    <dxf>
      <fill>
        <patternFill>
          <bgColor rgb="FFCCFF99"/>
        </patternFill>
      </fill>
    </dxf>
    <dxf>
      <fill>
        <patternFill>
          <bgColor theme="0" tint="-4.9989318521683403E-2"/>
        </patternFill>
      </fill>
    </dxf>
    <dxf>
      <fill>
        <patternFill>
          <bgColor theme="5" tint="0.39994506668294322"/>
        </patternFill>
      </fill>
    </dxf>
    <dxf>
      <fill>
        <patternFill>
          <bgColor rgb="FF99FF99"/>
        </patternFill>
      </fill>
    </dxf>
    <dxf>
      <font>
        <condense val="0"/>
        <extend val="0"/>
        <color rgb="FF006100"/>
      </font>
      <fill>
        <patternFill>
          <bgColor rgb="FFC6EFCE"/>
        </patternFill>
      </fill>
    </dxf>
    <dxf>
      <fill>
        <patternFill>
          <bgColor rgb="FFCCECFF"/>
        </patternFill>
      </fill>
    </dxf>
    <dxf>
      <fill>
        <patternFill>
          <bgColor rgb="FFCCECFF"/>
        </patternFill>
      </fill>
    </dxf>
    <dxf>
      <fill>
        <patternFill>
          <bgColor theme="4" tint="0.79998168889431442"/>
        </patternFill>
      </fill>
    </dxf>
    <dxf>
      <fill>
        <patternFill>
          <bgColor rgb="FFFFCCFF"/>
        </patternFill>
      </fill>
    </dxf>
    <dxf>
      <fill>
        <patternFill>
          <bgColor rgb="FFFFFFCC"/>
        </patternFill>
      </fill>
    </dxf>
    <dxf>
      <fill>
        <patternFill>
          <bgColor theme="0" tint="-4.9989318521683403E-2"/>
        </patternFill>
      </fill>
    </dxf>
    <dxf>
      <fill>
        <patternFill>
          <bgColor rgb="FF66FFFF"/>
        </patternFill>
      </fill>
    </dxf>
    <dxf>
      <fill>
        <patternFill>
          <bgColor rgb="FF99FF99"/>
        </patternFill>
      </fill>
    </dxf>
    <dxf>
      <fill>
        <patternFill>
          <bgColor rgb="FF99FF99"/>
        </patternFill>
      </fill>
    </dxf>
    <dxf>
      <fill>
        <patternFill>
          <bgColor rgb="FFFFFF00"/>
        </patternFill>
      </fill>
    </dxf>
    <dxf>
      <fill>
        <patternFill>
          <bgColor theme="5" tint="0.79998168889431442"/>
        </patternFill>
      </fill>
    </dxf>
    <dxf>
      <fill>
        <patternFill>
          <bgColor rgb="FFFFFF00"/>
        </patternFill>
      </fill>
    </dxf>
    <dxf>
      <font>
        <color auto="1"/>
      </font>
      <fill>
        <patternFill>
          <bgColor theme="5" tint="0.79998168889431442"/>
        </patternFill>
      </fill>
    </dxf>
    <dxf>
      <font>
        <color auto="1"/>
      </font>
      <fill>
        <patternFill>
          <bgColor rgb="FFFFFF00"/>
        </patternFill>
      </fill>
    </dxf>
  </dxfs>
  <tableStyles count="0" defaultTableStyle="TableStyleMedium9" defaultPivotStyle="PivotStyleLight16"/>
  <colors>
    <mruColors>
      <color rgb="FF0066FF"/>
      <color rgb="FFFF6600"/>
      <color rgb="FF996633"/>
      <color rgb="FF6600CC"/>
      <color rgb="FFFFCCFF"/>
      <color rgb="FF9900FF"/>
      <color rgb="FFCCFF99"/>
      <color rgb="FFCCFFCC"/>
      <color rgb="FFE7E7FF"/>
      <color rgb="FFD9D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8.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9.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 Id="rId4" Type="http://schemas.openxmlformats.org/officeDocument/2006/relationships/image" Target="../media/image6.jpeg"/></Relationships>
</file>

<file path=xl/drawings/_rels/drawing5.xml.rels><?xml version="1.0" encoding="UTF-8" standalone="yes"?>
<Relationships xmlns="http://schemas.openxmlformats.org/package/2006/relationships"><Relationship Id="rId8" Type="http://schemas.openxmlformats.org/officeDocument/2006/relationships/image" Target="../media/image13.jpeg"/><Relationship Id="rId13" Type="http://schemas.openxmlformats.org/officeDocument/2006/relationships/image" Target="../media/image18.jpeg"/><Relationship Id="rId3" Type="http://schemas.openxmlformats.org/officeDocument/2006/relationships/image" Target="../media/image9.jpeg"/><Relationship Id="rId7" Type="http://schemas.openxmlformats.org/officeDocument/2006/relationships/image" Target="../media/image12.jpeg"/><Relationship Id="rId12" Type="http://schemas.openxmlformats.org/officeDocument/2006/relationships/image" Target="../media/image17.png"/><Relationship Id="rId2" Type="http://schemas.openxmlformats.org/officeDocument/2006/relationships/image" Target="../media/image8.jpeg"/><Relationship Id="rId1" Type="http://schemas.openxmlformats.org/officeDocument/2006/relationships/image" Target="../media/image7.png"/><Relationship Id="rId6" Type="http://schemas.openxmlformats.org/officeDocument/2006/relationships/image" Target="../media/image11.jpeg"/><Relationship Id="rId11" Type="http://schemas.openxmlformats.org/officeDocument/2006/relationships/image" Target="../media/image16.png"/><Relationship Id="rId5" Type="http://schemas.openxmlformats.org/officeDocument/2006/relationships/image" Target="../media/image10.png"/><Relationship Id="rId15" Type="http://schemas.openxmlformats.org/officeDocument/2006/relationships/image" Target="../media/image20.jpeg"/><Relationship Id="rId10" Type="http://schemas.openxmlformats.org/officeDocument/2006/relationships/image" Target="../media/image15.jpeg"/><Relationship Id="rId4" Type="http://schemas.openxmlformats.org/officeDocument/2006/relationships/image" Target="../media/image4.jpeg"/><Relationship Id="rId9" Type="http://schemas.openxmlformats.org/officeDocument/2006/relationships/image" Target="../media/image14.jpeg"/><Relationship Id="rId14" Type="http://schemas.openxmlformats.org/officeDocument/2006/relationships/image" Target="../media/image19.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3.png"/><Relationship Id="rId2" Type="http://schemas.openxmlformats.org/officeDocument/2006/relationships/image" Target="../media/image22.jpeg"/><Relationship Id="rId1" Type="http://schemas.openxmlformats.org/officeDocument/2006/relationships/image" Target="../media/image21.jpeg"/><Relationship Id="rId4" Type="http://schemas.openxmlformats.org/officeDocument/2006/relationships/image" Target="../media/image24.png"/></Relationships>
</file>

<file path=xl/drawings/_rels/drawing7.xml.rels><?xml version="1.0" encoding="UTF-8" standalone="yes"?>
<Relationships xmlns="http://schemas.openxmlformats.org/package/2006/relationships"><Relationship Id="rId1" Type="http://schemas.openxmlformats.org/officeDocument/2006/relationships/image" Target="../media/image25.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7.png"/><Relationship Id="rId1" Type="http://schemas.openxmlformats.org/officeDocument/2006/relationships/image" Target="../media/image26.png"/></Relationships>
</file>

<file path=xl/drawings/drawing1.xml><?xml version="1.0" encoding="utf-8"?>
<xdr:wsDr xmlns:xdr="http://schemas.openxmlformats.org/drawingml/2006/spreadsheetDrawing" xmlns:a="http://schemas.openxmlformats.org/drawingml/2006/main">
  <xdr:twoCellAnchor>
    <xdr:from>
      <xdr:col>12</xdr:col>
      <xdr:colOff>3589807</xdr:colOff>
      <xdr:row>2</xdr:row>
      <xdr:rowOff>117662</xdr:rowOff>
    </xdr:from>
    <xdr:to>
      <xdr:col>13</xdr:col>
      <xdr:colOff>284632</xdr:colOff>
      <xdr:row>2</xdr:row>
      <xdr:rowOff>117662</xdr:rowOff>
    </xdr:to>
    <xdr:cxnSp macro="">
      <xdr:nvCxnSpPr>
        <xdr:cNvPr id="2" name="Straight Arrow Connector 1">
          <a:extLst>
            <a:ext uri="{FF2B5EF4-FFF2-40B4-BE49-F238E27FC236}">
              <a16:creationId xmlns="" xmlns:a16="http://schemas.microsoft.com/office/drawing/2014/main" id="{00000000-0008-0000-0000-000002000000}"/>
            </a:ext>
          </a:extLst>
        </xdr:cNvPr>
        <xdr:cNvCxnSpPr/>
      </xdr:nvCxnSpPr>
      <xdr:spPr>
        <a:xfrm>
          <a:off x="11086542" y="644338"/>
          <a:ext cx="1154766" cy="0"/>
        </a:xfrm>
        <a:prstGeom prst="straightConnector1">
          <a:avLst/>
        </a:prstGeom>
        <a:ln w="28575">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33620</xdr:colOff>
      <xdr:row>1</xdr:row>
      <xdr:rowOff>45686</xdr:rowOff>
    </xdr:from>
    <xdr:to>
      <xdr:col>4</xdr:col>
      <xdr:colOff>1154205</xdr:colOff>
      <xdr:row>4</xdr:row>
      <xdr:rowOff>174863</xdr:rowOff>
    </xdr:to>
    <xdr:pic>
      <xdr:nvPicPr>
        <xdr:cNvPr id="3" name="Picture 2" descr="Ealing log.jpg">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134473" y="348245"/>
          <a:ext cx="1411938" cy="801530"/>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9</xdr:col>
      <xdr:colOff>358593</xdr:colOff>
      <xdr:row>4</xdr:row>
      <xdr:rowOff>56026</xdr:rowOff>
    </xdr:from>
    <xdr:to>
      <xdr:col>9</xdr:col>
      <xdr:colOff>358593</xdr:colOff>
      <xdr:row>12</xdr:row>
      <xdr:rowOff>168088</xdr:rowOff>
    </xdr:to>
    <xdr:cxnSp macro="">
      <xdr:nvCxnSpPr>
        <xdr:cNvPr id="6" name="Straight Arrow Connector 5">
          <a:extLst>
            <a:ext uri="{FF2B5EF4-FFF2-40B4-BE49-F238E27FC236}">
              <a16:creationId xmlns="" xmlns:a16="http://schemas.microsoft.com/office/drawing/2014/main" id="{00000000-0008-0000-0000-000006000000}"/>
            </a:ext>
          </a:extLst>
        </xdr:cNvPr>
        <xdr:cNvCxnSpPr/>
      </xdr:nvCxnSpPr>
      <xdr:spPr>
        <a:xfrm>
          <a:off x="7653622" y="1030938"/>
          <a:ext cx="0" cy="1927415"/>
        </a:xfrm>
        <a:prstGeom prst="straightConnector1">
          <a:avLst/>
        </a:prstGeom>
        <a:ln w="19050">
          <a:solidFill>
            <a:srgbClr val="5F5F5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14</xdr:col>
      <xdr:colOff>22016</xdr:colOff>
      <xdr:row>24</xdr:row>
      <xdr:rowOff>30646</xdr:rowOff>
    </xdr:from>
    <xdr:to>
      <xdr:col>14</xdr:col>
      <xdr:colOff>723900</xdr:colOff>
      <xdr:row>28</xdr:row>
      <xdr:rowOff>175774</xdr:rowOff>
    </xdr:to>
    <xdr:pic>
      <xdr:nvPicPr>
        <xdr:cNvPr id="9" name="Picture 8" descr="Energence_logo_3.png">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2" cstate="print"/>
        <a:stretch>
          <a:fillRect/>
        </a:stretch>
      </xdr:blipFill>
      <xdr:spPr>
        <a:xfrm>
          <a:off x="12785516" y="4764571"/>
          <a:ext cx="701884" cy="697578"/>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3</xdr:row>
      <xdr:rowOff>31411</xdr:rowOff>
    </xdr:from>
    <xdr:to>
      <xdr:col>4</xdr:col>
      <xdr:colOff>150459</xdr:colOff>
      <xdr:row>28</xdr:row>
      <xdr:rowOff>98426</xdr:rowOff>
    </xdr:to>
    <xdr:pic>
      <xdr:nvPicPr>
        <xdr:cNvPr id="4" name="Picture 3" descr="YHA Master view comp.jpg">
          <a:extLst>
            <a:ext uri="{FF2B5EF4-FFF2-40B4-BE49-F238E27FC236}">
              <a16:creationId xmlns="" xmlns:a16="http://schemas.microsoft.com/office/drawing/2014/main" id="{00000000-0008-0000-0D00-000004000000}"/>
            </a:ext>
          </a:extLst>
        </xdr:cNvPr>
        <xdr:cNvPicPr>
          <a:picLocks noChangeAspect="1"/>
        </xdr:cNvPicPr>
      </xdr:nvPicPr>
      <xdr:blipFill>
        <a:blip xmlns:r="http://schemas.openxmlformats.org/officeDocument/2006/relationships" r:embed="rId1" cstate="print"/>
        <a:stretch>
          <a:fillRect/>
        </a:stretch>
      </xdr:blipFill>
      <xdr:spPr>
        <a:xfrm>
          <a:off x="179294" y="625323"/>
          <a:ext cx="6504194" cy="48967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142875</xdr:colOff>
      <xdr:row>1</xdr:row>
      <xdr:rowOff>57150</xdr:rowOff>
    </xdr:from>
    <xdr:to>
      <xdr:col>2</xdr:col>
      <xdr:colOff>291431</xdr:colOff>
      <xdr:row>4</xdr:row>
      <xdr:rowOff>70170</xdr:rowOff>
    </xdr:to>
    <xdr:pic>
      <xdr:nvPicPr>
        <xdr:cNvPr id="3" name="Picture 2" descr="Ealing log.jpg">
          <a:extLst>
            <a:ext uri="{FF2B5EF4-FFF2-40B4-BE49-F238E27FC236}">
              <a16:creationId xmlns="" xmlns:a16="http://schemas.microsoft.com/office/drawing/2014/main" id="{00000000-0008-0000-0E00-000003000000}"/>
            </a:ext>
          </a:extLst>
        </xdr:cNvPr>
        <xdr:cNvPicPr>
          <a:picLocks noChangeAspect="1"/>
        </xdr:cNvPicPr>
      </xdr:nvPicPr>
      <xdr:blipFill>
        <a:blip xmlns:r="http://schemas.openxmlformats.org/officeDocument/2006/relationships" r:embed="rId1" cstate="print"/>
        <a:stretch>
          <a:fillRect/>
        </a:stretch>
      </xdr:blipFill>
      <xdr:spPr>
        <a:xfrm>
          <a:off x="142875" y="247650"/>
          <a:ext cx="1367756" cy="755970"/>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7</xdr:col>
      <xdr:colOff>165316</xdr:colOff>
      <xdr:row>8</xdr:row>
      <xdr:rowOff>165317</xdr:rowOff>
    </xdr:from>
    <xdr:to>
      <xdr:col>7</xdr:col>
      <xdr:colOff>840442</xdr:colOff>
      <xdr:row>11</xdr:row>
      <xdr:rowOff>-1</xdr:rowOff>
    </xdr:to>
    <xdr:pic>
      <xdr:nvPicPr>
        <xdr:cNvPr id="6" name="Picture 5" descr="Energence_logo_3_medium.png">
          <a:extLst>
            <a:ext uri="{FF2B5EF4-FFF2-40B4-BE49-F238E27FC236}">
              <a16:creationId xmlns="" xmlns:a16="http://schemas.microsoft.com/office/drawing/2014/main" id="{00000000-0008-0000-0E00-000006000000}"/>
            </a:ext>
          </a:extLst>
        </xdr:cNvPr>
        <xdr:cNvPicPr>
          <a:picLocks noChangeAspect="1"/>
        </xdr:cNvPicPr>
      </xdr:nvPicPr>
      <xdr:blipFill>
        <a:blip xmlns:r="http://schemas.openxmlformats.org/officeDocument/2006/relationships" r:embed="rId2" cstate="print"/>
        <a:stretch>
          <a:fillRect/>
        </a:stretch>
      </xdr:blipFill>
      <xdr:spPr>
        <a:xfrm>
          <a:off x="5712228" y="2227199"/>
          <a:ext cx="675126" cy="675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571500</xdr:colOff>
      <xdr:row>18</xdr:row>
      <xdr:rowOff>44818</xdr:rowOff>
    </xdr:from>
    <xdr:to>
      <xdr:col>1</xdr:col>
      <xdr:colOff>571500</xdr:colOff>
      <xdr:row>19</xdr:row>
      <xdr:rowOff>280141</xdr:rowOff>
    </xdr:to>
    <xdr:cxnSp macro="">
      <xdr:nvCxnSpPr>
        <xdr:cNvPr id="3" name="Straight Arrow Connector 2">
          <a:extLst>
            <a:ext uri="{FF2B5EF4-FFF2-40B4-BE49-F238E27FC236}">
              <a16:creationId xmlns="" xmlns:a16="http://schemas.microsoft.com/office/drawing/2014/main" id="{572CC024-DB77-442E-89A8-CA7544926451}"/>
            </a:ext>
          </a:extLst>
        </xdr:cNvPr>
        <xdr:cNvCxnSpPr/>
      </xdr:nvCxnSpPr>
      <xdr:spPr>
        <a:xfrm>
          <a:off x="661147" y="4045318"/>
          <a:ext cx="0" cy="549088"/>
        </a:xfrm>
        <a:prstGeom prst="straightConnector1">
          <a:avLst/>
        </a:prstGeom>
        <a:ln w="38100">
          <a:solidFill>
            <a:srgbClr val="99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1271867</xdr:colOff>
      <xdr:row>18</xdr:row>
      <xdr:rowOff>44818</xdr:rowOff>
    </xdr:from>
    <xdr:to>
      <xdr:col>1</xdr:col>
      <xdr:colOff>1271867</xdr:colOff>
      <xdr:row>19</xdr:row>
      <xdr:rowOff>280141</xdr:rowOff>
    </xdr:to>
    <xdr:cxnSp macro="">
      <xdr:nvCxnSpPr>
        <xdr:cNvPr id="9" name="Straight Arrow Connector 8">
          <a:extLst>
            <a:ext uri="{FF2B5EF4-FFF2-40B4-BE49-F238E27FC236}">
              <a16:creationId xmlns="" xmlns:a16="http://schemas.microsoft.com/office/drawing/2014/main" id="{F0E8E422-E5DE-4B84-9523-B182A6F1F558}"/>
            </a:ext>
          </a:extLst>
        </xdr:cNvPr>
        <xdr:cNvCxnSpPr/>
      </xdr:nvCxnSpPr>
      <xdr:spPr>
        <a:xfrm>
          <a:off x="1361514" y="4045318"/>
          <a:ext cx="0" cy="549088"/>
        </a:xfrm>
        <a:prstGeom prst="straightConnector1">
          <a:avLst/>
        </a:prstGeom>
        <a:ln w="38100">
          <a:solidFill>
            <a:srgbClr val="99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1972235</xdr:colOff>
      <xdr:row>18</xdr:row>
      <xdr:rowOff>44818</xdr:rowOff>
    </xdr:from>
    <xdr:to>
      <xdr:col>1</xdr:col>
      <xdr:colOff>1972235</xdr:colOff>
      <xdr:row>19</xdr:row>
      <xdr:rowOff>280141</xdr:rowOff>
    </xdr:to>
    <xdr:cxnSp macro="">
      <xdr:nvCxnSpPr>
        <xdr:cNvPr id="10" name="Straight Arrow Connector 9">
          <a:extLst>
            <a:ext uri="{FF2B5EF4-FFF2-40B4-BE49-F238E27FC236}">
              <a16:creationId xmlns="" xmlns:a16="http://schemas.microsoft.com/office/drawing/2014/main" id="{EEE03F4A-3826-4AE2-962D-E56ED4BE45D2}"/>
            </a:ext>
          </a:extLst>
        </xdr:cNvPr>
        <xdr:cNvCxnSpPr/>
      </xdr:nvCxnSpPr>
      <xdr:spPr>
        <a:xfrm>
          <a:off x="2061882" y="4045318"/>
          <a:ext cx="0" cy="549088"/>
        </a:xfrm>
        <a:prstGeom prst="straightConnector1">
          <a:avLst/>
        </a:prstGeom>
        <a:ln w="38100">
          <a:solidFill>
            <a:srgbClr val="99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9482</xdr:colOff>
      <xdr:row>15</xdr:row>
      <xdr:rowOff>141799</xdr:rowOff>
    </xdr:from>
    <xdr:to>
      <xdr:col>9</xdr:col>
      <xdr:colOff>19826</xdr:colOff>
      <xdr:row>15</xdr:row>
      <xdr:rowOff>141799</xdr:rowOff>
    </xdr:to>
    <xdr:cxnSp macro="">
      <xdr:nvCxnSpPr>
        <xdr:cNvPr id="2" name="Straight Arrow Connector 1">
          <a:extLst>
            <a:ext uri="{FF2B5EF4-FFF2-40B4-BE49-F238E27FC236}">
              <a16:creationId xmlns="" xmlns:a16="http://schemas.microsoft.com/office/drawing/2014/main" id="{00000000-0008-0000-0300-000002000000}"/>
            </a:ext>
          </a:extLst>
        </xdr:cNvPr>
        <xdr:cNvCxnSpPr/>
      </xdr:nvCxnSpPr>
      <xdr:spPr>
        <a:xfrm>
          <a:off x="4480629" y="3436328"/>
          <a:ext cx="2296344" cy="0"/>
        </a:xfrm>
        <a:prstGeom prst="straightConnector1">
          <a:avLst/>
        </a:prstGeom>
        <a:ln w="19050">
          <a:solidFill>
            <a:srgbClr val="969696"/>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9482</xdr:colOff>
      <xdr:row>16</xdr:row>
      <xdr:rowOff>151854</xdr:rowOff>
    </xdr:from>
    <xdr:to>
      <xdr:col>9</xdr:col>
      <xdr:colOff>19826</xdr:colOff>
      <xdr:row>16</xdr:row>
      <xdr:rowOff>151854</xdr:rowOff>
    </xdr:to>
    <xdr:cxnSp macro="">
      <xdr:nvCxnSpPr>
        <xdr:cNvPr id="9" name="Straight Arrow Connector 8">
          <a:extLst>
            <a:ext uri="{FF2B5EF4-FFF2-40B4-BE49-F238E27FC236}">
              <a16:creationId xmlns="" xmlns:a16="http://schemas.microsoft.com/office/drawing/2014/main" id="{00000000-0008-0000-0300-000009000000}"/>
            </a:ext>
          </a:extLst>
        </xdr:cNvPr>
        <xdr:cNvCxnSpPr/>
      </xdr:nvCxnSpPr>
      <xdr:spPr>
        <a:xfrm>
          <a:off x="4480629" y="3760148"/>
          <a:ext cx="2296344" cy="0"/>
        </a:xfrm>
        <a:prstGeom prst="straightConnector1">
          <a:avLst/>
        </a:prstGeom>
        <a:ln w="19050">
          <a:solidFill>
            <a:srgbClr val="969696"/>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9482</xdr:colOff>
      <xdr:row>17</xdr:row>
      <xdr:rowOff>128443</xdr:rowOff>
    </xdr:from>
    <xdr:to>
      <xdr:col>9</xdr:col>
      <xdr:colOff>19368</xdr:colOff>
      <xdr:row>17</xdr:row>
      <xdr:rowOff>128443</xdr:rowOff>
    </xdr:to>
    <xdr:cxnSp macro="">
      <xdr:nvCxnSpPr>
        <xdr:cNvPr id="13" name="Straight Arrow Connector 12">
          <a:extLst>
            <a:ext uri="{FF2B5EF4-FFF2-40B4-BE49-F238E27FC236}">
              <a16:creationId xmlns="" xmlns:a16="http://schemas.microsoft.com/office/drawing/2014/main" id="{00000000-0008-0000-0300-00000D000000}"/>
            </a:ext>
          </a:extLst>
        </xdr:cNvPr>
        <xdr:cNvCxnSpPr/>
      </xdr:nvCxnSpPr>
      <xdr:spPr>
        <a:xfrm>
          <a:off x="4480629" y="4834914"/>
          <a:ext cx="2295886" cy="0"/>
        </a:xfrm>
        <a:prstGeom prst="straightConnector1">
          <a:avLst/>
        </a:prstGeom>
        <a:ln w="19050">
          <a:solidFill>
            <a:srgbClr val="969696"/>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1120587</xdr:colOff>
      <xdr:row>34</xdr:row>
      <xdr:rowOff>0</xdr:rowOff>
    </xdr:from>
    <xdr:to>
      <xdr:col>2</xdr:col>
      <xdr:colOff>974910</xdr:colOff>
      <xdr:row>38</xdr:row>
      <xdr:rowOff>201705</xdr:rowOff>
    </xdr:to>
    <xdr:pic>
      <xdr:nvPicPr>
        <xdr:cNvPr id="7" name="Picture 6" descr="Gas-Meter.jpg">
          <a:extLst>
            <a:ext uri="{FF2B5EF4-FFF2-40B4-BE49-F238E27FC236}">
              <a16:creationId xmlns="" xmlns:a16="http://schemas.microsoft.com/office/drawing/2014/main" id="{00000000-0008-0000-0700-000007000000}"/>
            </a:ext>
          </a:extLst>
        </xdr:cNvPr>
        <xdr:cNvPicPr>
          <a:picLocks noChangeAspect="1"/>
        </xdr:cNvPicPr>
      </xdr:nvPicPr>
      <xdr:blipFill>
        <a:blip xmlns:r="http://schemas.openxmlformats.org/officeDocument/2006/relationships" r:embed="rId1" cstate="print"/>
        <a:stretch>
          <a:fillRect/>
        </a:stretch>
      </xdr:blipFill>
      <xdr:spPr>
        <a:xfrm>
          <a:off x="1299881" y="6835589"/>
          <a:ext cx="1098176" cy="1098176"/>
        </a:xfrm>
        <a:prstGeom prst="rect">
          <a:avLst/>
        </a:prstGeom>
      </xdr:spPr>
    </xdr:pic>
    <xdr:clientData/>
  </xdr:twoCellAnchor>
  <xdr:twoCellAnchor editAs="oneCell">
    <xdr:from>
      <xdr:col>1</xdr:col>
      <xdr:colOff>1187825</xdr:colOff>
      <xdr:row>18</xdr:row>
      <xdr:rowOff>67235</xdr:rowOff>
    </xdr:from>
    <xdr:to>
      <xdr:col>2</xdr:col>
      <xdr:colOff>894948</xdr:colOff>
      <xdr:row>23</xdr:row>
      <xdr:rowOff>171943</xdr:rowOff>
    </xdr:to>
    <xdr:pic>
      <xdr:nvPicPr>
        <xdr:cNvPr id="10" name="Picture 9" descr="Iskra meter.jpg">
          <a:extLst>
            <a:ext uri="{FF2B5EF4-FFF2-40B4-BE49-F238E27FC236}">
              <a16:creationId xmlns="" xmlns:a16="http://schemas.microsoft.com/office/drawing/2014/main" id="{00000000-0008-0000-0700-00000A000000}"/>
            </a:ext>
          </a:extLst>
        </xdr:cNvPr>
        <xdr:cNvPicPr>
          <a:picLocks noChangeAspect="1"/>
        </xdr:cNvPicPr>
      </xdr:nvPicPr>
      <xdr:blipFill>
        <a:blip xmlns:r="http://schemas.openxmlformats.org/officeDocument/2006/relationships" r:embed="rId2" cstate="print"/>
        <a:stretch>
          <a:fillRect/>
        </a:stretch>
      </xdr:blipFill>
      <xdr:spPr>
        <a:xfrm>
          <a:off x="1557619" y="3059206"/>
          <a:ext cx="950976" cy="1225296"/>
        </a:xfrm>
        <a:prstGeom prst="rect">
          <a:avLst/>
        </a:prstGeom>
      </xdr:spPr>
    </xdr:pic>
    <xdr:clientData/>
  </xdr:twoCellAnchor>
  <xdr:twoCellAnchor editAs="oneCell">
    <xdr:from>
      <xdr:col>1</xdr:col>
      <xdr:colOff>964268</xdr:colOff>
      <xdr:row>28</xdr:row>
      <xdr:rowOff>28357</xdr:rowOff>
    </xdr:from>
    <xdr:to>
      <xdr:col>2</xdr:col>
      <xdr:colOff>896471</xdr:colOff>
      <xdr:row>32</xdr:row>
      <xdr:rowOff>191281</xdr:rowOff>
    </xdr:to>
    <xdr:pic>
      <xdr:nvPicPr>
        <xdr:cNvPr id="11" name="Picture 10" descr="sontex_superstatic_440_4.jpg">
          <a:extLst>
            <a:ext uri="{FF2B5EF4-FFF2-40B4-BE49-F238E27FC236}">
              <a16:creationId xmlns="" xmlns:a16="http://schemas.microsoft.com/office/drawing/2014/main" id="{00000000-0008-0000-0700-00000B000000}"/>
            </a:ext>
          </a:extLst>
        </xdr:cNvPr>
        <xdr:cNvPicPr>
          <a:picLocks noChangeAspect="1"/>
        </xdr:cNvPicPr>
      </xdr:nvPicPr>
      <xdr:blipFill>
        <a:blip xmlns:r="http://schemas.openxmlformats.org/officeDocument/2006/relationships" r:embed="rId3" cstate="print"/>
        <a:stretch>
          <a:fillRect/>
        </a:stretch>
      </xdr:blipFill>
      <xdr:spPr>
        <a:xfrm>
          <a:off x="1334062" y="4970151"/>
          <a:ext cx="1176056" cy="1059394"/>
        </a:xfrm>
        <a:prstGeom prst="rect">
          <a:avLst/>
        </a:prstGeom>
      </xdr:spPr>
    </xdr:pic>
    <xdr:clientData/>
  </xdr:twoCellAnchor>
  <xdr:twoCellAnchor editAs="oneCell">
    <xdr:from>
      <xdr:col>1</xdr:col>
      <xdr:colOff>1237199</xdr:colOff>
      <xdr:row>34</xdr:row>
      <xdr:rowOff>78441</xdr:rowOff>
    </xdr:from>
    <xdr:to>
      <xdr:col>2</xdr:col>
      <xdr:colOff>906486</xdr:colOff>
      <xdr:row>40</xdr:row>
      <xdr:rowOff>20169</xdr:rowOff>
    </xdr:to>
    <xdr:pic>
      <xdr:nvPicPr>
        <xdr:cNvPr id="12" name="Picture 11" descr="Datalogger 2 2176 White background 2.jpg">
          <a:extLst>
            <a:ext uri="{FF2B5EF4-FFF2-40B4-BE49-F238E27FC236}">
              <a16:creationId xmlns="" xmlns:a16="http://schemas.microsoft.com/office/drawing/2014/main" id="{00000000-0008-0000-0700-00000C000000}"/>
            </a:ext>
          </a:extLst>
        </xdr:cNvPr>
        <xdr:cNvPicPr>
          <a:picLocks noChangeAspect="1"/>
        </xdr:cNvPicPr>
      </xdr:nvPicPr>
      <xdr:blipFill>
        <a:blip xmlns:r="http://schemas.openxmlformats.org/officeDocument/2006/relationships" r:embed="rId4" cstate="print"/>
        <a:stretch>
          <a:fillRect/>
        </a:stretch>
      </xdr:blipFill>
      <xdr:spPr>
        <a:xfrm>
          <a:off x="1606993" y="7418294"/>
          <a:ext cx="913140" cy="12864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70012</xdr:colOff>
      <xdr:row>30</xdr:row>
      <xdr:rowOff>126976</xdr:rowOff>
    </xdr:from>
    <xdr:to>
      <xdr:col>10</xdr:col>
      <xdr:colOff>70012</xdr:colOff>
      <xdr:row>36</xdr:row>
      <xdr:rowOff>179294</xdr:rowOff>
    </xdr:to>
    <xdr:cxnSp macro="">
      <xdr:nvCxnSpPr>
        <xdr:cNvPr id="63" name="Straight Connector 62">
          <a:extLst>
            <a:ext uri="{FF2B5EF4-FFF2-40B4-BE49-F238E27FC236}">
              <a16:creationId xmlns="" xmlns:a16="http://schemas.microsoft.com/office/drawing/2014/main" id="{00000000-0008-0000-0800-00003F000000}"/>
            </a:ext>
          </a:extLst>
        </xdr:cNvPr>
        <xdr:cNvCxnSpPr/>
      </xdr:nvCxnSpPr>
      <xdr:spPr>
        <a:xfrm flipV="1">
          <a:off x="10749218" y="5763535"/>
          <a:ext cx="0" cy="1217730"/>
        </a:xfrm>
        <a:prstGeom prst="line">
          <a:avLst/>
        </a:prstGeom>
        <a:ln w="38100">
          <a:solidFill>
            <a:srgbClr val="FF00FF"/>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2265401</xdr:colOff>
      <xdr:row>31</xdr:row>
      <xdr:rowOff>200125</xdr:rowOff>
    </xdr:from>
    <xdr:to>
      <xdr:col>9</xdr:col>
      <xdr:colOff>3745068</xdr:colOff>
      <xdr:row>31</xdr:row>
      <xdr:rowOff>200125</xdr:rowOff>
    </xdr:to>
    <xdr:cxnSp macro="">
      <xdr:nvCxnSpPr>
        <xdr:cNvPr id="69" name="Straight Connector 68">
          <a:extLst>
            <a:ext uri="{FF2B5EF4-FFF2-40B4-BE49-F238E27FC236}">
              <a16:creationId xmlns="" xmlns:a16="http://schemas.microsoft.com/office/drawing/2014/main" id="{00000000-0008-0000-0800-000045000000}"/>
            </a:ext>
          </a:extLst>
        </xdr:cNvPr>
        <xdr:cNvCxnSpPr/>
      </xdr:nvCxnSpPr>
      <xdr:spPr>
        <a:xfrm>
          <a:off x="9157019" y="6027184"/>
          <a:ext cx="1479667" cy="0"/>
        </a:xfrm>
        <a:prstGeom prst="line">
          <a:avLst/>
        </a:prstGeom>
        <a:ln w="381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2282842</xdr:colOff>
      <xdr:row>31</xdr:row>
      <xdr:rowOff>50386</xdr:rowOff>
    </xdr:from>
    <xdr:to>
      <xdr:col>9</xdr:col>
      <xdr:colOff>2282842</xdr:colOff>
      <xdr:row>31</xdr:row>
      <xdr:rowOff>185241</xdr:rowOff>
    </xdr:to>
    <xdr:cxnSp macro="">
      <xdr:nvCxnSpPr>
        <xdr:cNvPr id="70" name="Straight Connector 69">
          <a:extLst>
            <a:ext uri="{FF2B5EF4-FFF2-40B4-BE49-F238E27FC236}">
              <a16:creationId xmlns="" xmlns:a16="http://schemas.microsoft.com/office/drawing/2014/main" id="{00000000-0008-0000-0800-000046000000}"/>
            </a:ext>
          </a:extLst>
        </xdr:cNvPr>
        <xdr:cNvCxnSpPr/>
      </xdr:nvCxnSpPr>
      <xdr:spPr>
        <a:xfrm>
          <a:off x="9174460" y="5877445"/>
          <a:ext cx="0" cy="134855"/>
        </a:xfrm>
        <a:prstGeom prst="line">
          <a:avLst/>
        </a:prstGeom>
        <a:ln w="381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3729091</xdr:colOff>
      <xdr:row>30</xdr:row>
      <xdr:rowOff>83985</xdr:rowOff>
    </xdr:from>
    <xdr:to>
      <xdr:col>9</xdr:col>
      <xdr:colOff>3729091</xdr:colOff>
      <xdr:row>31</xdr:row>
      <xdr:rowOff>185240</xdr:rowOff>
    </xdr:to>
    <xdr:cxnSp macro="">
      <xdr:nvCxnSpPr>
        <xdr:cNvPr id="71" name="Straight Connector 70">
          <a:extLst>
            <a:ext uri="{FF2B5EF4-FFF2-40B4-BE49-F238E27FC236}">
              <a16:creationId xmlns="" xmlns:a16="http://schemas.microsoft.com/office/drawing/2014/main" id="{00000000-0008-0000-0800-000047000000}"/>
            </a:ext>
          </a:extLst>
        </xdr:cNvPr>
        <xdr:cNvCxnSpPr/>
      </xdr:nvCxnSpPr>
      <xdr:spPr>
        <a:xfrm flipV="1">
          <a:off x="10620709" y="5720544"/>
          <a:ext cx="0" cy="291755"/>
        </a:xfrm>
        <a:prstGeom prst="line">
          <a:avLst/>
        </a:prstGeom>
        <a:ln w="38100">
          <a:solidFill>
            <a:srgbClr val="FF00FF"/>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1685925</xdr:colOff>
      <xdr:row>30</xdr:row>
      <xdr:rowOff>92036</xdr:rowOff>
    </xdr:from>
    <xdr:to>
      <xdr:col>9</xdr:col>
      <xdr:colOff>2856138</xdr:colOff>
      <xdr:row>30</xdr:row>
      <xdr:rowOff>92036</xdr:rowOff>
    </xdr:to>
    <xdr:cxnSp macro="">
      <xdr:nvCxnSpPr>
        <xdr:cNvPr id="75" name="Straight Connector 74">
          <a:extLst>
            <a:ext uri="{FF2B5EF4-FFF2-40B4-BE49-F238E27FC236}">
              <a16:creationId xmlns="" xmlns:a16="http://schemas.microsoft.com/office/drawing/2014/main" id="{00000000-0008-0000-0800-00004B000000}"/>
            </a:ext>
          </a:extLst>
        </xdr:cNvPr>
        <xdr:cNvCxnSpPr/>
      </xdr:nvCxnSpPr>
      <xdr:spPr>
        <a:xfrm>
          <a:off x="8572500" y="5721311"/>
          <a:ext cx="1170213" cy="0"/>
        </a:xfrm>
        <a:prstGeom prst="line">
          <a:avLst/>
        </a:prstGeom>
        <a:ln w="57150">
          <a:solidFill>
            <a:srgbClr val="0099FF"/>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2167706</xdr:colOff>
      <xdr:row>36</xdr:row>
      <xdr:rowOff>169382</xdr:rowOff>
    </xdr:from>
    <xdr:to>
      <xdr:col>10</xdr:col>
      <xdr:colOff>86331</xdr:colOff>
      <xdr:row>36</xdr:row>
      <xdr:rowOff>169382</xdr:rowOff>
    </xdr:to>
    <xdr:cxnSp macro="">
      <xdr:nvCxnSpPr>
        <xdr:cNvPr id="81" name="Straight Connector 80">
          <a:extLst>
            <a:ext uri="{FF2B5EF4-FFF2-40B4-BE49-F238E27FC236}">
              <a16:creationId xmlns="" xmlns:a16="http://schemas.microsoft.com/office/drawing/2014/main" id="{00000000-0008-0000-0800-000051000000}"/>
            </a:ext>
          </a:extLst>
        </xdr:cNvPr>
        <xdr:cNvCxnSpPr/>
      </xdr:nvCxnSpPr>
      <xdr:spPr>
        <a:xfrm>
          <a:off x="9059324" y="6971353"/>
          <a:ext cx="1706213" cy="0"/>
        </a:xfrm>
        <a:prstGeom prst="line">
          <a:avLst/>
        </a:prstGeom>
        <a:ln w="381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179442</xdr:colOff>
      <xdr:row>11</xdr:row>
      <xdr:rowOff>40893</xdr:rowOff>
    </xdr:from>
    <xdr:to>
      <xdr:col>10</xdr:col>
      <xdr:colOff>179443</xdr:colOff>
      <xdr:row>13</xdr:row>
      <xdr:rowOff>75836</xdr:rowOff>
    </xdr:to>
    <xdr:cxnSp macro="">
      <xdr:nvCxnSpPr>
        <xdr:cNvPr id="115" name="Straight Arrow Connector 114">
          <a:extLst>
            <a:ext uri="{FF2B5EF4-FFF2-40B4-BE49-F238E27FC236}">
              <a16:creationId xmlns="" xmlns:a16="http://schemas.microsoft.com/office/drawing/2014/main" id="{00000000-0008-0000-0800-000073000000}"/>
            </a:ext>
          </a:extLst>
        </xdr:cNvPr>
        <xdr:cNvCxnSpPr/>
      </xdr:nvCxnSpPr>
      <xdr:spPr>
        <a:xfrm rot="5400000" flipH="1">
          <a:off x="10650677" y="2400393"/>
          <a:ext cx="415943" cy="1"/>
        </a:xfrm>
        <a:prstGeom prst="straightConnector1">
          <a:avLst/>
        </a:prstGeom>
        <a:ln w="57150">
          <a:solidFill>
            <a:srgbClr val="0099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2871768</xdr:colOff>
      <xdr:row>13</xdr:row>
      <xdr:rowOff>116065</xdr:rowOff>
    </xdr:from>
    <xdr:to>
      <xdr:col>11</xdr:col>
      <xdr:colOff>324970</xdr:colOff>
      <xdr:row>17</xdr:row>
      <xdr:rowOff>179295</xdr:rowOff>
    </xdr:to>
    <xdr:pic>
      <xdr:nvPicPr>
        <xdr:cNvPr id="116" name="Picture 115" descr="C:\Users\Adrian\ENERGENCE\Website, Design etc\E-DG website design\2011 New site design\Girlatcomputer.png">
          <a:extLst>
            <a:ext uri="{FF2B5EF4-FFF2-40B4-BE49-F238E27FC236}">
              <a16:creationId xmlns="" xmlns:a16="http://schemas.microsoft.com/office/drawing/2014/main" id="{00000000-0008-0000-0800-00007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flipH="1">
          <a:off x="9763386" y="3444212"/>
          <a:ext cx="1845908" cy="1049348"/>
        </a:xfrm>
        <a:prstGeom prst="rect">
          <a:avLst/>
        </a:prstGeom>
        <a:noFill/>
      </xdr:spPr>
    </xdr:pic>
    <xdr:clientData/>
  </xdr:twoCellAnchor>
  <xdr:twoCellAnchor>
    <xdr:from>
      <xdr:col>9</xdr:col>
      <xdr:colOff>3569447</xdr:colOff>
      <xdr:row>6</xdr:row>
      <xdr:rowOff>116543</xdr:rowOff>
    </xdr:from>
    <xdr:to>
      <xdr:col>12</xdr:col>
      <xdr:colOff>78440</xdr:colOff>
      <xdr:row>10</xdr:row>
      <xdr:rowOff>186608</xdr:rowOff>
    </xdr:to>
    <xdr:pic>
      <xdr:nvPicPr>
        <xdr:cNvPr id="142" name="Picture 141" descr="To date Master graph.jpg">
          <a:extLst>
            <a:ext uri="{FF2B5EF4-FFF2-40B4-BE49-F238E27FC236}">
              <a16:creationId xmlns="" xmlns:a16="http://schemas.microsoft.com/office/drawing/2014/main" id="{00000000-0008-0000-0800-00008E000000}"/>
            </a:ext>
          </a:extLst>
        </xdr:cNvPr>
        <xdr:cNvPicPr>
          <a:picLocks noChangeAspect="1"/>
        </xdr:cNvPicPr>
      </xdr:nvPicPr>
      <xdr:blipFill>
        <a:blip xmlns:r="http://schemas.openxmlformats.org/officeDocument/2006/relationships" r:embed="rId2" cstate="print"/>
        <a:stretch>
          <a:fillRect/>
        </a:stretch>
      </xdr:blipFill>
      <xdr:spPr>
        <a:xfrm>
          <a:off x="10461065" y="1718984"/>
          <a:ext cx="1842993" cy="1056183"/>
        </a:xfrm>
        <a:prstGeom prst="rect">
          <a:avLst/>
        </a:prstGeom>
      </xdr:spPr>
    </xdr:pic>
    <xdr:clientData/>
  </xdr:twoCellAnchor>
  <xdr:twoCellAnchor>
    <xdr:from>
      <xdr:col>8</xdr:col>
      <xdr:colOff>219441</xdr:colOff>
      <xdr:row>5</xdr:row>
      <xdr:rowOff>124086</xdr:rowOff>
    </xdr:from>
    <xdr:to>
      <xdr:col>9</xdr:col>
      <xdr:colOff>1210235</xdr:colOff>
      <xdr:row>9</xdr:row>
      <xdr:rowOff>163767</xdr:rowOff>
    </xdr:to>
    <xdr:pic>
      <xdr:nvPicPr>
        <xdr:cNvPr id="143" name="Picture 142" descr="PV 2.jpg">
          <a:extLst>
            <a:ext uri="{FF2B5EF4-FFF2-40B4-BE49-F238E27FC236}">
              <a16:creationId xmlns="" xmlns:a16="http://schemas.microsoft.com/office/drawing/2014/main" id="{00000000-0008-0000-0800-00008F000000}"/>
            </a:ext>
          </a:extLst>
        </xdr:cNvPr>
        <xdr:cNvPicPr>
          <a:picLocks noChangeAspect="1"/>
        </xdr:cNvPicPr>
      </xdr:nvPicPr>
      <xdr:blipFill>
        <a:blip xmlns:r="http://schemas.openxmlformats.org/officeDocument/2006/relationships" r:embed="rId3" cstate="print"/>
        <a:stretch>
          <a:fillRect/>
        </a:stretch>
      </xdr:blipFill>
      <xdr:spPr>
        <a:xfrm>
          <a:off x="6886941" y="1121410"/>
          <a:ext cx="1214912" cy="812886"/>
        </a:xfrm>
        <a:prstGeom prst="rect">
          <a:avLst/>
        </a:prstGeom>
      </xdr:spPr>
    </xdr:pic>
    <xdr:clientData/>
  </xdr:twoCellAnchor>
  <xdr:twoCellAnchor>
    <xdr:from>
      <xdr:col>9</xdr:col>
      <xdr:colOff>1684228</xdr:colOff>
      <xdr:row>6</xdr:row>
      <xdr:rowOff>123263</xdr:rowOff>
    </xdr:from>
    <xdr:to>
      <xdr:col>9</xdr:col>
      <xdr:colOff>2420469</xdr:colOff>
      <xdr:row>10</xdr:row>
      <xdr:rowOff>104706</xdr:rowOff>
    </xdr:to>
    <xdr:pic>
      <xdr:nvPicPr>
        <xdr:cNvPr id="144" name="Picture 143" descr="Iskra meter.jpg">
          <a:extLst>
            <a:ext uri="{FF2B5EF4-FFF2-40B4-BE49-F238E27FC236}">
              <a16:creationId xmlns="" xmlns:a16="http://schemas.microsoft.com/office/drawing/2014/main" id="{00000000-0008-0000-0800-000090000000}"/>
            </a:ext>
          </a:extLst>
        </xdr:cNvPr>
        <xdr:cNvPicPr>
          <a:picLocks noChangeAspect="1"/>
        </xdr:cNvPicPr>
      </xdr:nvPicPr>
      <xdr:blipFill>
        <a:blip xmlns:r="http://schemas.openxmlformats.org/officeDocument/2006/relationships" r:embed="rId4" cstate="print"/>
        <a:stretch>
          <a:fillRect/>
        </a:stretch>
      </xdr:blipFill>
      <xdr:spPr>
        <a:xfrm>
          <a:off x="8575846" y="1725704"/>
          <a:ext cx="736241" cy="967561"/>
        </a:xfrm>
        <a:prstGeom prst="rect">
          <a:avLst/>
        </a:prstGeom>
      </xdr:spPr>
    </xdr:pic>
    <xdr:clientData/>
  </xdr:twoCellAnchor>
  <xdr:twoCellAnchor>
    <xdr:from>
      <xdr:col>9</xdr:col>
      <xdr:colOff>1255666</xdr:colOff>
      <xdr:row>8</xdr:row>
      <xdr:rowOff>121114</xdr:rowOff>
    </xdr:from>
    <xdr:to>
      <xdr:col>9</xdr:col>
      <xdr:colOff>1671609</xdr:colOff>
      <xdr:row>8</xdr:row>
      <xdr:rowOff>121115</xdr:rowOff>
    </xdr:to>
    <xdr:cxnSp macro="">
      <xdr:nvCxnSpPr>
        <xdr:cNvPr id="145" name="Straight Arrow Connector 144">
          <a:extLst>
            <a:ext uri="{FF2B5EF4-FFF2-40B4-BE49-F238E27FC236}">
              <a16:creationId xmlns="" xmlns:a16="http://schemas.microsoft.com/office/drawing/2014/main" id="{00000000-0008-0000-0800-000091000000}"/>
            </a:ext>
          </a:extLst>
        </xdr:cNvPr>
        <xdr:cNvCxnSpPr/>
      </xdr:nvCxnSpPr>
      <xdr:spPr>
        <a:xfrm>
          <a:off x="8147284" y="1689938"/>
          <a:ext cx="415943" cy="1"/>
        </a:xfrm>
        <a:prstGeom prst="straightConnector1">
          <a:avLst/>
        </a:prstGeom>
        <a:ln w="57150">
          <a:solidFill>
            <a:srgbClr val="0099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2460491</xdr:colOff>
      <xdr:row>7</xdr:row>
      <xdr:rowOff>113361</xdr:rowOff>
    </xdr:from>
    <xdr:to>
      <xdr:col>9</xdr:col>
      <xdr:colOff>3653119</xdr:colOff>
      <xdr:row>9</xdr:row>
      <xdr:rowOff>37300</xdr:rowOff>
    </xdr:to>
    <xdr:pic>
      <xdr:nvPicPr>
        <xdr:cNvPr id="146" name="Picture 145" descr="GPRS image.png">
          <a:extLst>
            <a:ext uri="{FF2B5EF4-FFF2-40B4-BE49-F238E27FC236}">
              <a16:creationId xmlns="" xmlns:a16="http://schemas.microsoft.com/office/drawing/2014/main" id="{00000000-0008-0000-0800-000092000000}"/>
            </a:ext>
          </a:extLst>
        </xdr:cNvPr>
        <xdr:cNvPicPr>
          <a:picLocks noChangeAspect="1"/>
        </xdr:cNvPicPr>
      </xdr:nvPicPr>
      <xdr:blipFill>
        <a:blip xmlns:r="http://schemas.openxmlformats.org/officeDocument/2006/relationships" r:embed="rId5" cstate="print"/>
        <a:stretch>
          <a:fillRect/>
        </a:stretch>
      </xdr:blipFill>
      <xdr:spPr>
        <a:xfrm>
          <a:off x="9352109" y="1962332"/>
          <a:ext cx="1192628" cy="416997"/>
        </a:xfrm>
        <a:prstGeom prst="rect">
          <a:avLst/>
        </a:prstGeom>
      </xdr:spPr>
    </xdr:pic>
    <xdr:clientData/>
  </xdr:twoCellAnchor>
  <xdr:twoCellAnchor>
    <xdr:from>
      <xdr:col>3</xdr:col>
      <xdr:colOff>1559130</xdr:colOff>
      <xdr:row>30</xdr:row>
      <xdr:rowOff>66688</xdr:rowOff>
    </xdr:from>
    <xdr:to>
      <xdr:col>3</xdr:col>
      <xdr:colOff>2009691</xdr:colOff>
      <xdr:row>33</xdr:row>
      <xdr:rowOff>33528</xdr:rowOff>
    </xdr:to>
    <xdr:pic>
      <xdr:nvPicPr>
        <xdr:cNvPr id="57" name="Picture 56" descr="C:\Users\Adrian\ENERGENCE\CLIENTS &amp; CONTRACTS\Ealing\Presentations &amp; Marketing\Tap 2.jpg">
          <a:extLst>
            <a:ext uri="{FF2B5EF4-FFF2-40B4-BE49-F238E27FC236}">
              <a16:creationId xmlns="" xmlns:a16="http://schemas.microsoft.com/office/drawing/2014/main" id="{00000000-0008-0000-0800-000039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flipH="1">
          <a:off x="3901159" y="5703247"/>
          <a:ext cx="450561" cy="549546"/>
        </a:xfrm>
        <a:prstGeom prst="rect">
          <a:avLst/>
        </a:prstGeom>
        <a:noFill/>
      </xdr:spPr>
    </xdr:pic>
    <xdr:clientData/>
  </xdr:twoCellAnchor>
  <xdr:twoCellAnchor>
    <xdr:from>
      <xdr:col>0</xdr:col>
      <xdr:colOff>141284</xdr:colOff>
      <xdr:row>23</xdr:row>
      <xdr:rowOff>90467</xdr:rowOff>
    </xdr:from>
    <xdr:to>
      <xdr:col>1</xdr:col>
      <xdr:colOff>784412</xdr:colOff>
      <xdr:row>33</xdr:row>
      <xdr:rowOff>147727</xdr:rowOff>
    </xdr:to>
    <xdr:pic>
      <xdr:nvPicPr>
        <xdr:cNvPr id="149" name="Picture 148" descr="Heat pump.jpg">
          <a:extLst>
            <a:ext uri="{FF2B5EF4-FFF2-40B4-BE49-F238E27FC236}">
              <a16:creationId xmlns="" xmlns:a16="http://schemas.microsoft.com/office/drawing/2014/main" id="{00000000-0008-0000-0800-000095000000}"/>
            </a:ext>
          </a:extLst>
        </xdr:cNvPr>
        <xdr:cNvPicPr>
          <a:picLocks noChangeAspect="1"/>
        </xdr:cNvPicPr>
      </xdr:nvPicPr>
      <xdr:blipFill>
        <a:blip xmlns:r="http://schemas.openxmlformats.org/officeDocument/2006/relationships" r:embed="rId7" cstate="print"/>
        <a:stretch>
          <a:fillRect/>
        </a:stretch>
      </xdr:blipFill>
      <xdr:spPr>
        <a:xfrm>
          <a:off x="141284" y="4371114"/>
          <a:ext cx="822422" cy="1995878"/>
        </a:xfrm>
        <a:prstGeom prst="rect">
          <a:avLst/>
        </a:prstGeom>
      </xdr:spPr>
    </xdr:pic>
    <xdr:clientData/>
  </xdr:twoCellAnchor>
  <xdr:twoCellAnchor>
    <xdr:from>
      <xdr:col>1</xdr:col>
      <xdr:colOff>1218081</xdr:colOff>
      <xdr:row>24</xdr:row>
      <xdr:rowOff>20774</xdr:rowOff>
    </xdr:from>
    <xdr:to>
      <xdr:col>1</xdr:col>
      <xdr:colOff>2005853</xdr:colOff>
      <xdr:row>27</xdr:row>
      <xdr:rowOff>29094</xdr:rowOff>
    </xdr:to>
    <xdr:pic>
      <xdr:nvPicPr>
        <xdr:cNvPr id="157" name="Picture 156" descr="SP-Elster-A100C-A-500x500.jpg">
          <a:extLst>
            <a:ext uri="{FF2B5EF4-FFF2-40B4-BE49-F238E27FC236}">
              <a16:creationId xmlns="" xmlns:a16="http://schemas.microsoft.com/office/drawing/2014/main" id="{00000000-0008-0000-0800-00009D000000}"/>
            </a:ext>
          </a:extLst>
        </xdr:cNvPr>
        <xdr:cNvPicPr>
          <a:picLocks noChangeAspect="1"/>
        </xdr:cNvPicPr>
      </xdr:nvPicPr>
      <xdr:blipFill>
        <a:blip xmlns:r="http://schemas.openxmlformats.org/officeDocument/2006/relationships" r:embed="rId8" cstate="print"/>
        <a:stretch>
          <a:fillRect/>
        </a:stretch>
      </xdr:blipFill>
      <xdr:spPr>
        <a:xfrm>
          <a:off x="1397375" y="4491921"/>
          <a:ext cx="787772" cy="579820"/>
        </a:xfrm>
        <a:prstGeom prst="rect">
          <a:avLst/>
        </a:prstGeom>
      </xdr:spPr>
    </xdr:pic>
    <xdr:clientData/>
  </xdr:twoCellAnchor>
  <xdr:twoCellAnchor>
    <xdr:from>
      <xdr:col>1</xdr:col>
      <xdr:colOff>2031096</xdr:colOff>
      <xdr:row>25</xdr:row>
      <xdr:rowOff>124818</xdr:rowOff>
    </xdr:from>
    <xdr:to>
      <xdr:col>3</xdr:col>
      <xdr:colOff>242645</xdr:colOff>
      <xdr:row>25</xdr:row>
      <xdr:rowOff>124818</xdr:rowOff>
    </xdr:to>
    <xdr:cxnSp macro="">
      <xdr:nvCxnSpPr>
        <xdr:cNvPr id="158" name="Straight Connector 157">
          <a:extLst>
            <a:ext uri="{FF2B5EF4-FFF2-40B4-BE49-F238E27FC236}">
              <a16:creationId xmlns="" xmlns:a16="http://schemas.microsoft.com/office/drawing/2014/main" id="{00000000-0008-0000-0800-00009E000000}"/>
            </a:ext>
          </a:extLst>
        </xdr:cNvPr>
        <xdr:cNvCxnSpPr/>
      </xdr:nvCxnSpPr>
      <xdr:spPr>
        <a:xfrm flipH="1">
          <a:off x="2210390" y="4786465"/>
          <a:ext cx="374284" cy="0"/>
        </a:xfrm>
        <a:prstGeom prst="line">
          <a:avLst/>
        </a:prstGeom>
        <a:ln w="57150">
          <a:solidFill>
            <a:schemeClr val="accent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83516</xdr:colOff>
      <xdr:row>32</xdr:row>
      <xdr:rowOff>37412</xdr:rowOff>
    </xdr:from>
    <xdr:to>
      <xdr:col>3</xdr:col>
      <xdr:colOff>1512795</xdr:colOff>
      <xdr:row>32</xdr:row>
      <xdr:rowOff>37412</xdr:rowOff>
    </xdr:to>
    <xdr:cxnSp macro="">
      <xdr:nvCxnSpPr>
        <xdr:cNvPr id="161" name="Straight Connector 160">
          <a:extLst>
            <a:ext uri="{FF2B5EF4-FFF2-40B4-BE49-F238E27FC236}">
              <a16:creationId xmlns="" xmlns:a16="http://schemas.microsoft.com/office/drawing/2014/main" id="{00000000-0008-0000-0800-0000A1000000}"/>
            </a:ext>
          </a:extLst>
        </xdr:cNvPr>
        <xdr:cNvCxnSpPr/>
      </xdr:nvCxnSpPr>
      <xdr:spPr>
        <a:xfrm>
          <a:off x="2425545" y="6066177"/>
          <a:ext cx="1429279" cy="0"/>
        </a:xfrm>
        <a:prstGeom prst="line">
          <a:avLst/>
        </a:prstGeom>
        <a:ln w="57150">
          <a:solidFill>
            <a:srgbClr val="FF99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1191186</xdr:colOff>
      <xdr:row>33</xdr:row>
      <xdr:rowOff>150347</xdr:rowOff>
    </xdr:from>
    <xdr:to>
      <xdr:col>4</xdr:col>
      <xdr:colOff>100854</xdr:colOff>
      <xdr:row>38</xdr:row>
      <xdr:rowOff>183031</xdr:rowOff>
    </xdr:to>
    <xdr:pic>
      <xdr:nvPicPr>
        <xdr:cNvPr id="167" name="Picture 166" descr="singlepanelconvectorradiators.jpg">
          <a:extLst>
            <a:ext uri="{FF2B5EF4-FFF2-40B4-BE49-F238E27FC236}">
              <a16:creationId xmlns="" xmlns:a16="http://schemas.microsoft.com/office/drawing/2014/main" id="{00000000-0008-0000-0800-0000A7000000}"/>
            </a:ext>
          </a:extLst>
        </xdr:cNvPr>
        <xdr:cNvPicPr>
          <a:picLocks noChangeAspect="1"/>
        </xdr:cNvPicPr>
      </xdr:nvPicPr>
      <xdr:blipFill>
        <a:blip xmlns:r="http://schemas.openxmlformats.org/officeDocument/2006/relationships" r:embed="rId9" cstate="print"/>
        <a:stretch>
          <a:fillRect/>
        </a:stretch>
      </xdr:blipFill>
      <xdr:spPr>
        <a:xfrm>
          <a:off x="3533215" y="6369612"/>
          <a:ext cx="1195668" cy="996390"/>
        </a:xfrm>
        <a:prstGeom prst="rect">
          <a:avLst/>
        </a:prstGeom>
      </xdr:spPr>
    </xdr:pic>
    <xdr:clientData/>
  </xdr:twoCellAnchor>
  <xdr:twoCellAnchor>
    <xdr:from>
      <xdr:col>3</xdr:col>
      <xdr:colOff>363663</xdr:colOff>
      <xdr:row>32</xdr:row>
      <xdr:rowOff>37411</xdr:rowOff>
    </xdr:from>
    <xdr:to>
      <xdr:col>3</xdr:col>
      <xdr:colOff>1255059</xdr:colOff>
      <xdr:row>35</xdr:row>
      <xdr:rowOff>123264</xdr:rowOff>
    </xdr:to>
    <xdr:cxnSp macro="">
      <xdr:nvCxnSpPr>
        <xdr:cNvPr id="168" name="Straight Connector 167">
          <a:extLst>
            <a:ext uri="{FF2B5EF4-FFF2-40B4-BE49-F238E27FC236}">
              <a16:creationId xmlns="" xmlns:a16="http://schemas.microsoft.com/office/drawing/2014/main" id="{00000000-0008-0000-0800-0000A8000000}"/>
            </a:ext>
          </a:extLst>
        </xdr:cNvPr>
        <xdr:cNvCxnSpPr/>
      </xdr:nvCxnSpPr>
      <xdr:spPr>
        <a:xfrm>
          <a:off x="2705692" y="6066176"/>
          <a:ext cx="891396" cy="668559"/>
        </a:xfrm>
        <a:prstGeom prst="line">
          <a:avLst/>
        </a:prstGeom>
        <a:ln w="57150">
          <a:solidFill>
            <a:srgbClr val="FF99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1663780</xdr:colOff>
      <xdr:row>28</xdr:row>
      <xdr:rowOff>168088</xdr:rowOff>
    </xdr:from>
    <xdr:to>
      <xdr:col>3</xdr:col>
      <xdr:colOff>862853</xdr:colOff>
      <xdr:row>36</xdr:row>
      <xdr:rowOff>49279</xdr:rowOff>
    </xdr:to>
    <xdr:sp macro="" textlink="">
      <xdr:nvSpPr>
        <xdr:cNvPr id="58" name="Freeform 57">
          <a:extLst>
            <a:ext uri="{FF2B5EF4-FFF2-40B4-BE49-F238E27FC236}">
              <a16:creationId xmlns="" xmlns:a16="http://schemas.microsoft.com/office/drawing/2014/main" id="{00000000-0008-0000-0800-00003A000000}"/>
            </a:ext>
          </a:extLst>
        </xdr:cNvPr>
        <xdr:cNvSpPr/>
      </xdr:nvSpPr>
      <xdr:spPr>
        <a:xfrm>
          <a:off x="1843074" y="5412441"/>
          <a:ext cx="1361808" cy="1438809"/>
        </a:xfrm>
        <a:custGeom>
          <a:avLst/>
          <a:gdLst>
            <a:gd name="connsiteX0" fmla="*/ 0 w 1447800"/>
            <a:gd name="connsiteY0" fmla="*/ 714375 h 1109663"/>
            <a:gd name="connsiteX1" fmla="*/ 952500 w 1447800"/>
            <a:gd name="connsiteY1" fmla="*/ 990600 h 1109663"/>
            <a:gd name="connsiteX2" fmla="*/ 1447800 w 1447800"/>
            <a:gd name="connsiteY2" fmla="*/ 0 h 1109663"/>
          </a:gdLst>
          <a:ahLst/>
          <a:cxnLst>
            <a:cxn ang="0">
              <a:pos x="connsiteX0" y="connsiteY0"/>
            </a:cxn>
            <a:cxn ang="0">
              <a:pos x="connsiteX1" y="connsiteY1"/>
            </a:cxn>
            <a:cxn ang="0">
              <a:pos x="connsiteX2" y="connsiteY2"/>
            </a:cxn>
          </a:cxnLst>
          <a:rect l="l" t="t" r="r" b="b"/>
          <a:pathLst>
            <a:path w="1447800" h="1109663">
              <a:moveTo>
                <a:pt x="0" y="714375"/>
              </a:moveTo>
              <a:cubicBezTo>
                <a:pt x="355600" y="912019"/>
                <a:pt x="711200" y="1109663"/>
                <a:pt x="952500" y="990600"/>
              </a:cubicBezTo>
              <a:cubicBezTo>
                <a:pt x="1193800" y="871538"/>
                <a:pt x="1320800" y="435769"/>
                <a:pt x="1447800" y="0"/>
              </a:cubicBezTo>
            </a:path>
          </a:pathLst>
        </a:custGeom>
        <a:ln w="28575">
          <a:solidFill>
            <a:srgbClr val="FF0066"/>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GB"/>
        </a:p>
      </xdr:txBody>
    </xdr:sp>
    <xdr:clientData/>
  </xdr:twoCellAnchor>
  <xdr:twoCellAnchor>
    <xdr:from>
      <xdr:col>1</xdr:col>
      <xdr:colOff>1894482</xdr:colOff>
      <xdr:row>27</xdr:row>
      <xdr:rowOff>4223</xdr:rowOff>
    </xdr:from>
    <xdr:to>
      <xdr:col>3</xdr:col>
      <xdr:colOff>769386</xdr:colOff>
      <xdr:row>29</xdr:row>
      <xdr:rowOff>181748</xdr:rowOff>
    </xdr:to>
    <xdr:sp macro="" textlink="">
      <xdr:nvSpPr>
        <xdr:cNvPr id="28" name="Freeform 27">
          <a:extLst>
            <a:ext uri="{FF2B5EF4-FFF2-40B4-BE49-F238E27FC236}">
              <a16:creationId xmlns="" xmlns:a16="http://schemas.microsoft.com/office/drawing/2014/main" id="{00000000-0008-0000-0800-00001C000000}"/>
            </a:ext>
          </a:extLst>
        </xdr:cNvPr>
        <xdr:cNvSpPr/>
      </xdr:nvSpPr>
      <xdr:spPr>
        <a:xfrm>
          <a:off x="2073776" y="5046870"/>
          <a:ext cx="1037639" cy="569731"/>
        </a:xfrm>
        <a:custGeom>
          <a:avLst/>
          <a:gdLst>
            <a:gd name="connsiteX0" fmla="*/ 0 w 2047875"/>
            <a:gd name="connsiteY0" fmla="*/ 0 h 1111250"/>
            <a:gd name="connsiteX1" fmla="*/ 714375 w 2047875"/>
            <a:gd name="connsiteY1" fmla="*/ 381000 h 1111250"/>
            <a:gd name="connsiteX2" fmla="*/ 1314450 w 2047875"/>
            <a:gd name="connsiteY2" fmla="*/ 990600 h 1111250"/>
            <a:gd name="connsiteX3" fmla="*/ 1857375 w 2047875"/>
            <a:gd name="connsiteY3" fmla="*/ 1057275 h 1111250"/>
            <a:gd name="connsiteX4" fmla="*/ 2047875 w 2047875"/>
            <a:gd name="connsiteY4" fmla="*/ 666750 h 11112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047875" h="1111250">
              <a:moveTo>
                <a:pt x="0" y="0"/>
              </a:moveTo>
              <a:cubicBezTo>
                <a:pt x="247650" y="107950"/>
                <a:pt x="495300" y="215900"/>
                <a:pt x="714375" y="381000"/>
              </a:cubicBezTo>
              <a:cubicBezTo>
                <a:pt x="933450" y="546100"/>
                <a:pt x="1123950" y="877887"/>
                <a:pt x="1314450" y="990600"/>
              </a:cubicBezTo>
              <a:cubicBezTo>
                <a:pt x="1504950" y="1103313"/>
                <a:pt x="1735138" y="1111250"/>
                <a:pt x="1857375" y="1057275"/>
              </a:cubicBezTo>
              <a:cubicBezTo>
                <a:pt x="1979612" y="1003300"/>
                <a:pt x="2013743" y="835025"/>
                <a:pt x="2047875" y="666750"/>
              </a:cubicBezTo>
            </a:path>
          </a:pathLst>
        </a:custGeom>
        <a:ln w="28575">
          <a:solidFill>
            <a:srgbClr val="FF0066"/>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GB"/>
        </a:p>
      </xdr:txBody>
    </xdr:sp>
    <xdr:clientData/>
  </xdr:twoCellAnchor>
  <xdr:twoCellAnchor editAs="oneCell">
    <xdr:from>
      <xdr:col>9</xdr:col>
      <xdr:colOff>3529852</xdr:colOff>
      <xdr:row>22</xdr:row>
      <xdr:rowOff>100853</xdr:rowOff>
    </xdr:from>
    <xdr:to>
      <xdr:col>10</xdr:col>
      <xdr:colOff>532838</xdr:colOff>
      <xdr:row>30</xdr:row>
      <xdr:rowOff>78441</xdr:rowOff>
    </xdr:to>
    <xdr:pic>
      <xdr:nvPicPr>
        <xdr:cNvPr id="196" name="Picture 195" descr="EMC logger.jpg">
          <a:extLst>
            <a:ext uri="{FF2B5EF4-FFF2-40B4-BE49-F238E27FC236}">
              <a16:creationId xmlns="" xmlns:a16="http://schemas.microsoft.com/office/drawing/2014/main" id="{00000000-0008-0000-0800-0000C4000000}"/>
            </a:ext>
          </a:extLst>
        </xdr:cNvPr>
        <xdr:cNvPicPr>
          <a:picLocks noChangeAspect="1"/>
        </xdr:cNvPicPr>
      </xdr:nvPicPr>
      <xdr:blipFill>
        <a:blip xmlns:r="http://schemas.openxmlformats.org/officeDocument/2006/relationships" r:embed="rId10" cstate="print"/>
        <a:stretch>
          <a:fillRect/>
        </a:stretch>
      </xdr:blipFill>
      <xdr:spPr>
        <a:xfrm>
          <a:off x="10421470" y="4191000"/>
          <a:ext cx="790575" cy="1524000"/>
        </a:xfrm>
        <a:prstGeom prst="rect">
          <a:avLst/>
        </a:prstGeom>
      </xdr:spPr>
    </xdr:pic>
    <xdr:clientData/>
  </xdr:twoCellAnchor>
  <xdr:twoCellAnchor editAs="oneCell">
    <xdr:from>
      <xdr:col>3</xdr:col>
      <xdr:colOff>608062</xdr:colOff>
      <xdr:row>22</xdr:row>
      <xdr:rowOff>123264</xdr:rowOff>
    </xdr:from>
    <xdr:to>
      <xdr:col>3</xdr:col>
      <xdr:colOff>1235872</xdr:colOff>
      <xdr:row>28</xdr:row>
      <xdr:rowOff>179292</xdr:rowOff>
    </xdr:to>
    <xdr:pic>
      <xdr:nvPicPr>
        <xdr:cNvPr id="197" name="Picture 196" descr="EMC logger.jpg">
          <a:extLst>
            <a:ext uri="{FF2B5EF4-FFF2-40B4-BE49-F238E27FC236}">
              <a16:creationId xmlns="" xmlns:a16="http://schemas.microsoft.com/office/drawing/2014/main" id="{00000000-0008-0000-0800-0000C5000000}"/>
            </a:ext>
          </a:extLst>
        </xdr:cNvPr>
        <xdr:cNvPicPr>
          <a:picLocks noChangeAspect="1"/>
        </xdr:cNvPicPr>
      </xdr:nvPicPr>
      <xdr:blipFill>
        <a:blip xmlns:r="http://schemas.openxmlformats.org/officeDocument/2006/relationships" r:embed="rId10" cstate="print"/>
        <a:stretch>
          <a:fillRect/>
        </a:stretch>
      </xdr:blipFill>
      <xdr:spPr>
        <a:xfrm>
          <a:off x="2950091" y="4213411"/>
          <a:ext cx="627810" cy="1210234"/>
        </a:xfrm>
        <a:prstGeom prst="rect">
          <a:avLst/>
        </a:prstGeom>
      </xdr:spPr>
    </xdr:pic>
    <xdr:clientData/>
  </xdr:twoCellAnchor>
  <xdr:twoCellAnchor>
    <xdr:from>
      <xdr:col>3</xdr:col>
      <xdr:colOff>891664</xdr:colOff>
      <xdr:row>22</xdr:row>
      <xdr:rowOff>11016</xdr:rowOff>
    </xdr:from>
    <xdr:to>
      <xdr:col>3</xdr:col>
      <xdr:colOff>2106706</xdr:colOff>
      <xdr:row>24</xdr:row>
      <xdr:rowOff>42552</xdr:rowOff>
    </xdr:to>
    <xdr:pic>
      <xdr:nvPicPr>
        <xdr:cNvPr id="155" name="Picture 154" descr="GPRS image 2.png">
          <a:extLst>
            <a:ext uri="{FF2B5EF4-FFF2-40B4-BE49-F238E27FC236}">
              <a16:creationId xmlns="" xmlns:a16="http://schemas.microsoft.com/office/drawing/2014/main" id="{00000000-0008-0000-0800-00009B000000}"/>
            </a:ext>
          </a:extLst>
        </xdr:cNvPr>
        <xdr:cNvPicPr>
          <a:picLocks noChangeAspect="1"/>
        </xdr:cNvPicPr>
      </xdr:nvPicPr>
      <xdr:blipFill>
        <a:blip xmlns:r="http://schemas.openxmlformats.org/officeDocument/2006/relationships" r:embed="rId11" cstate="print"/>
        <a:stretch>
          <a:fillRect/>
        </a:stretch>
      </xdr:blipFill>
      <xdr:spPr>
        <a:xfrm>
          <a:off x="3233693" y="4101163"/>
          <a:ext cx="1215042" cy="412536"/>
        </a:xfrm>
        <a:prstGeom prst="rect">
          <a:avLst/>
        </a:prstGeom>
      </xdr:spPr>
    </xdr:pic>
    <xdr:clientData/>
  </xdr:twoCellAnchor>
  <xdr:twoCellAnchor editAs="oneCell">
    <xdr:from>
      <xdr:col>10</xdr:col>
      <xdr:colOff>78441</xdr:colOff>
      <xdr:row>22</xdr:row>
      <xdr:rowOff>1</xdr:rowOff>
    </xdr:from>
    <xdr:to>
      <xdr:col>12</xdr:col>
      <xdr:colOff>275342</xdr:colOff>
      <xdr:row>24</xdr:row>
      <xdr:rowOff>89648</xdr:rowOff>
    </xdr:to>
    <xdr:pic>
      <xdr:nvPicPr>
        <xdr:cNvPr id="195" name="Picture 194" descr="GPRS CHP.png">
          <a:extLst>
            <a:ext uri="{FF2B5EF4-FFF2-40B4-BE49-F238E27FC236}">
              <a16:creationId xmlns="" xmlns:a16="http://schemas.microsoft.com/office/drawing/2014/main" id="{00000000-0008-0000-0800-0000C3000000}"/>
            </a:ext>
          </a:extLst>
        </xdr:cNvPr>
        <xdr:cNvPicPr>
          <a:picLocks noChangeAspect="1"/>
        </xdr:cNvPicPr>
      </xdr:nvPicPr>
      <xdr:blipFill>
        <a:blip xmlns:r="http://schemas.openxmlformats.org/officeDocument/2006/relationships" r:embed="rId12" cstate="print"/>
        <a:stretch>
          <a:fillRect/>
        </a:stretch>
      </xdr:blipFill>
      <xdr:spPr>
        <a:xfrm>
          <a:off x="10757647" y="4090148"/>
          <a:ext cx="1743312" cy="470647"/>
        </a:xfrm>
        <a:prstGeom prst="rect">
          <a:avLst/>
        </a:prstGeom>
      </xdr:spPr>
    </xdr:pic>
    <xdr:clientData/>
  </xdr:twoCellAnchor>
  <xdr:twoCellAnchor editAs="oneCell">
    <xdr:from>
      <xdr:col>9</xdr:col>
      <xdr:colOff>785075</xdr:colOff>
      <xdr:row>27</xdr:row>
      <xdr:rowOff>142875</xdr:rowOff>
    </xdr:from>
    <xdr:to>
      <xdr:col>9</xdr:col>
      <xdr:colOff>1657135</xdr:colOff>
      <xdr:row>36</xdr:row>
      <xdr:rowOff>142874</xdr:rowOff>
    </xdr:to>
    <xdr:pic>
      <xdr:nvPicPr>
        <xdr:cNvPr id="202" name="Picture 201" descr="CHP.jpg">
          <a:extLst>
            <a:ext uri="{FF2B5EF4-FFF2-40B4-BE49-F238E27FC236}">
              <a16:creationId xmlns="" xmlns:a16="http://schemas.microsoft.com/office/drawing/2014/main" id="{00000000-0008-0000-0800-0000CA000000}"/>
            </a:ext>
          </a:extLst>
        </xdr:cNvPr>
        <xdr:cNvPicPr>
          <a:picLocks noChangeAspect="1"/>
        </xdr:cNvPicPr>
      </xdr:nvPicPr>
      <xdr:blipFill>
        <a:blip xmlns:r="http://schemas.openxmlformats.org/officeDocument/2006/relationships" r:embed="rId13" cstate="print"/>
        <a:stretch>
          <a:fillRect/>
        </a:stretch>
      </xdr:blipFill>
      <xdr:spPr>
        <a:xfrm>
          <a:off x="7671650" y="5181600"/>
          <a:ext cx="872060" cy="1752599"/>
        </a:xfrm>
        <a:prstGeom prst="rect">
          <a:avLst/>
        </a:prstGeom>
      </xdr:spPr>
    </xdr:pic>
    <xdr:clientData/>
  </xdr:twoCellAnchor>
  <xdr:twoCellAnchor editAs="oneCell">
    <xdr:from>
      <xdr:col>9</xdr:col>
      <xdr:colOff>1866896</xdr:colOff>
      <xdr:row>28</xdr:row>
      <xdr:rowOff>171583</xdr:rowOff>
    </xdr:from>
    <xdr:to>
      <xdr:col>9</xdr:col>
      <xdr:colOff>2587434</xdr:colOff>
      <xdr:row>31</xdr:row>
      <xdr:rowOff>120892</xdr:rowOff>
    </xdr:to>
    <xdr:pic>
      <xdr:nvPicPr>
        <xdr:cNvPr id="203" name="Picture 202" descr="SP-Elster-A100C-A-500x500.jpg">
          <a:extLst>
            <a:ext uri="{FF2B5EF4-FFF2-40B4-BE49-F238E27FC236}">
              <a16:creationId xmlns="" xmlns:a16="http://schemas.microsoft.com/office/drawing/2014/main" id="{00000000-0008-0000-0800-0000CB000000}"/>
            </a:ext>
          </a:extLst>
        </xdr:cNvPr>
        <xdr:cNvPicPr>
          <a:picLocks noChangeAspect="1"/>
        </xdr:cNvPicPr>
      </xdr:nvPicPr>
      <xdr:blipFill>
        <a:blip xmlns:r="http://schemas.openxmlformats.org/officeDocument/2006/relationships" r:embed="rId14" cstate="print"/>
        <a:stretch>
          <a:fillRect/>
        </a:stretch>
      </xdr:blipFill>
      <xdr:spPr>
        <a:xfrm>
          <a:off x="8753471" y="5410333"/>
          <a:ext cx="720538" cy="530334"/>
        </a:xfrm>
        <a:prstGeom prst="rect">
          <a:avLst/>
        </a:prstGeom>
      </xdr:spPr>
    </xdr:pic>
    <xdr:clientData/>
  </xdr:twoCellAnchor>
  <xdr:twoCellAnchor>
    <xdr:from>
      <xdr:col>9</xdr:col>
      <xdr:colOff>1521969</xdr:colOff>
      <xdr:row>35</xdr:row>
      <xdr:rowOff>36150</xdr:rowOff>
    </xdr:from>
    <xdr:to>
      <xdr:col>9</xdr:col>
      <xdr:colOff>2943584</xdr:colOff>
      <xdr:row>35</xdr:row>
      <xdr:rowOff>47170</xdr:rowOff>
    </xdr:to>
    <xdr:grpSp>
      <xdr:nvGrpSpPr>
        <xdr:cNvPr id="78" name="Group 1293">
          <a:extLst>
            <a:ext uri="{FF2B5EF4-FFF2-40B4-BE49-F238E27FC236}">
              <a16:creationId xmlns="" xmlns:a16="http://schemas.microsoft.com/office/drawing/2014/main" id="{00000000-0008-0000-0800-00004E000000}"/>
            </a:ext>
          </a:extLst>
        </xdr:cNvPr>
        <xdr:cNvGrpSpPr/>
      </xdr:nvGrpSpPr>
      <xdr:grpSpPr>
        <a:xfrm>
          <a:off x="9197998" y="7600121"/>
          <a:ext cx="1421615" cy="11020"/>
          <a:chOff x="2991024" y="4447979"/>
          <a:chExt cx="2452253" cy="10953"/>
        </a:xfrm>
      </xdr:grpSpPr>
      <xdr:cxnSp macro="">
        <xdr:nvCxnSpPr>
          <xdr:cNvPr id="108" name="Straight Connector 107">
            <a:extLst>
              <a:ext uri="{FF2B5EF4-FFF2-40B4-BE49-F238E27FC236}">
                <a16:creationId xmlns="" xmlns:a16="http://schemas.microsoft.com/office/drawing/2014/main" id="{00000000-0008-0000-0800-00006C000000}"/>
              </a:ext>
            </a:extLst>
          </xdr:cNvPr>
          <xdr:cNvCxnSpPr/>
        </xdr:nvCxnSpPr>
        <xdr:spPr>
          <a:xfrm>
            <a:off x="2991024" y="4447979"/>
            <a:ext cx="845127" cy="0"/>
          </a:xfrm>
          <a:prstGeom prst="line">
            <a:avLst/>
          </a:prstGeom>
          <a:ln w="57150">
            <a:solidFill>
              <a:srgbClr val="FF9900"/>
            </a:solidFill>
          </a:ln>
        </xdr:spPr>
        <xdr:style>
          <a:lnRef idx="1">
            <a:schemeClr val="accent1"/>
          </a:lnRef>
          <a:fillRef idx="0">
            <a:schemeClr val="accent1"/>
          </a:fillRef>
          <a:effectRef idx="0">
            <a:schemeClr val="accent1"/>
          </a:effectRef>
          <a:fontRef idx="minor">
            <a:schemeClr val="tx1"/>
          </a:fontRef>
        </xdr:style>
      </xdr:cxnSp>
      <xdr:cxnSp macro="">
        <xdr:nvCxnSpPr>
          <xdr:cNvPr id="109" name="Straight Connector 108">
            <a:extLst>
              <a:ext uri="{FF2B5EF4-FFF2-40B4-BE49-F238E27FC236}">
                <a16:creationId xmlns="" xmlns:a16="http://schemas.microsoft.com/office/drawing/2014/main" id="{00000000-0008-0000-0800-00006D000000}"/>
              </a:ext>
            </a:extLst>
          </xdr:cNvPr>
          <xdr:cNvCxnSpPr/>
        </xdr:nvCxnSpPr>
        <xdr:spPr>
          <a:xfrm>
            <a:off x="4778252" y="4458932"/>
            <a:ext cx="665025" cy="0"/>
          </a:xfrm>
          <a:prstGeom prst="line">
            <a:avLst/>
          </a:prstGeom>
          <a:ln w="57150">
            <a:solidFill>
              <a:srgbClr val="FF99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1376665</xdr:colOff>
      <xdr:row>29</xdr:row>
      <xdr:rowOff>88392</xdr:rowOff>
    </xdr:from>
    <xdr:to>
      <xdr:col>3</xdr:col>
      <xdr:colOff>129428</xdr:colOff>
      <xdr:row>33</xdr:row>
      <xdr:rowOff>171450</xdr:rowOff>
    </xdr:to>
    <xdr:pic>
      <xdr:nvPicPr>
        <xdr:cNvPr id="205" name="Picture 204" descr="Heat meter 2.jpg">
          <a:extLst>
            <a:ext uri="{FF2B5EF4-FFF2-40B4-BE49-F238E27FC236}">
              <a16:creationId xmlns="" xmlns:a16="http://schemas.microsoft.com/office/drawing/2014/main" id="{00000000-0008-0000-0800-0000CD000000}"/>
            </a:ext>
          </a:extLst>
        </xdr:cNvPr>
        <xdr:cNvPicPr>
          <a:picLocks noChangeAspect="1"/>
        </xdr:cNvPicPr>
      </xdr:nvPicPr>
      <xdr:blipFill>
        <a:blip xmlns:r="http://schemas.openxmlformats.org/officeDocument/2006/relationships" r:embed="rId15" cstate="print"/>
        <a:stretch>
          <a:fillRect/>
        </a:stretch>
      </xdr:blipFill>
      <xdr:spPr>
        <a:xfrm>
          <a:off x="1557640" y="5517642"/>
          <a:ext cx="914938" cy="864108"/>
        </a:xfrm>
        <a:prstGeom prst="rect">
          <a:avLst/>
        </a:prstGeom>
      </xdr:spPr>
    </xdr:pic>
    <xdr:clientData/>
  </xdr:twoCellAnchor>
  <xdr:twoCellAnchor>
    <xdr:from>
      <xdr:col>1</xdr:col>
      <xdr:colOff>818030</xdr:colOff>
      <xdr:row>31</xdr:row>
      <xdr:rowOff>187571</xdr:rowOff>
    </xdr:from>
    <xdr:to>
      <xdr:col>1</xdr:col>
      <xdr:colOff>1423147</xdr:colOff>
      <xdr:row>31</xdr:row>
      <xdr:rowOff>187571</xdr:rowOff>
    </xdr:to>
    <xdr:cxnSp macro="">
      <xdr:nvCxnSpPr>
        <xdr:cNvPr id="159" name="Straight Connector 158">
          <a:extLst>
            <a:ext uri="{FF2B5EF4-FFF2-40B4-BE49-F238E27FC236}">
              <a16:creationId xmlns="" xmlns:a16="http://schemas.microsoft.com/office/drawing/2014/main" id="{00000000-0008-0000-0800-00009F000000}"/>
            </a:ext>
          </a:extLst>
        </xdr:cNvPr>
        <xdr:cNvCxnSpPr/>
      </xdr:nvCxnSpPr>
      <xdr:spPr>
        <a:xfrm>
          <a:off x="997324" y="6014630"/>
          <a:ext cx="605117" cy="0"/>
        </a:xfrm>
        <a:prstGeom prst="line">
          <a:avLst/>
        </a:prstGeom>
        <a:ln w="57150">
          <a:solidFill>
            <a:srgbClr val="FF99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1896618</xdr:colOff>
      <xdr:row>33</xdr:row>
      <xdr:rowOff>49763</xdr:rowOff>
    </xdr:from>
    <xdr:to>
      <xdr:col>9</xdr:col>
      <xdr:colOff>2590800</xdr:colOff>
      <xdr:row>36</xdr:row>
      <xdr:rowOff>124354</xdr:rowOff>
    </xdr:to>
    <xdr:pic>
      <xdr:nvPicPr>
        <xdr:cNvPr id="206" name="Picture 205" descr="Heat meter 2.jpg">
          <a:extLst>
            <a:ext uri="{FF2B5EF4-FFF2-40B4-BE49-F238E27FC236}">
              <a16:creationId xmlns="" xmlns:a16="http://schemas.microsoft.com/office/drawing/2014/main" id="{00000000-0008-0000-0800-0000CE000000}"/>
            </a:ext>
          </a:extLst>
        </xdr:cNvPr>
        <xdr:cNvPicPr>
          <a:picLocks noChangeAspect="1"/>
        </xdr:cNvPicPr>
      </xdr:nvPicPr>
      <xdr:blipFill>
        <a:blip xmlns:r="http://schemas.openxmlformats.org/officeDocument/2006/relationships" r:embed="rId15" cstate="print"/>
        <a:stretch>
          <a:fillRect/>
        </a:stretch>
      </xdr:blipFill>
      <xdr:spPr>
        <a:xfrm>
          <a:off x="8783193" y="6260063"/>
          <a:ext cx="694182" cy="655616"/>
        </a:xfrm>
        <a:prstGeom prst="rect">
          <a:avLst/>
        </a:prstGeom>
      </xdr:spPr>
    </xdr:pic>
    <xdr:clientData/>
  </xdr:twoCellAnchor>
  <xdr:twoCellAnchor>
    <xdr:from>
      <xdr:col>1</xdr:col>
      <xdr:colOff>809657</xdr:colOff>
      <xdr:row>25</xdr:row>
      <xdr:rowOff>124818</xdr:rowOff>
    </xdr:from>
    <xdr:to>
      <xdr:col>1</xdr:col>
      <xdr:colOff>1183941</xdr:colOff>
      <xdr:row>25</xdr:row>
      <xdr:rowOff>124818</xdr:rowOff>
    </xdr:to>
    <xdr:cxnSp macro="">
      <xdr:nvCxnSpPr>
        <xdr:cNvPr id="51" name="Straight Connector 50">
          <a:extLst>
            <a:ext uri="{FF2B5EF4-FFF2-40B4-BE49-F238E27FC236}">
              <a16:creationId xmlns="" xmlns:a16="http://schemas.microsoft.com/office/drawing/2014/main" id="{00000000-0008-0000-0800-000033000000}"/>
            </a:ext>
          </a:extLst>
        </xdr:cNvPr>
        <xdr:cNvCxnSpPr/>
      </xdr:nvCxnSpPr>
      <xdr:spPr>
        <a:xfrm flipH="1">
          <a:off x="988951" y="4786465"/>
          <a:ext cx="374284" cy="0"/>
        </a:xfrm>
        <a:prstGeom prst="line">
          <a:avLst/>
        </a:prstGeom>
        <a:ln w="57150">
          <a:solidFill>
            <a:schemeClr val="accent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3917</xdr:colOff>
      <xdr:row>4</xdr:row>
      <xdr:rowOff>126849</xdr:rowOff>
    </xdr:from>
    <xdr:to>
      <xdr:col>3</xdr:col>
      <xdr:colOff>5833307</xdr:colOff>
      <xdr:row>32</xdr:row>
      <xdr:rowOff>134470</xdr:rowOff>
    </xdr:to>
    <xdr:pic>
      <xdr:nvPicPr>
        <xdr:cNvPr id="6" name="Picture 5" descr="14 Chappel - Comp.jpg">
          <a:extLst>
            <a:ext uri="{FF2B5EF4-FFF2-40B4-BE49-F238E27FC236}">
              <a16:creationId xmlns="" xmlns:a16="http://schemas.microsoft.com/office/drawing/2014/main" id="{00000000-0008-0000-0900-000006000000}"/>
            </a:ext>
          </a:extLst>
        </xdr:cNvPr>
        <xdr:cNvPicPr>
          <a:picLocks noChangeAspect="1"/>
        </xdr:cNvPicPr>
      </xdr:nvPicPr>
      <xdr:blipFill>
        <a:blip xmlns:r="http://schemas.openxmlformats.org/officeDocument/2006/relationships" r:embed="rId1" cstate="print"/>
        <a:stretch>
          <a:fillRect/>
        </a:stretch>
      </xdr:blipFill>
      <xdr:spPr>
        <a:xfrm>
          <a:off x="6346446" y="1000908"/>
          <a:ext cx="5829390" cy="5420062"/>
        </a:xfrm>
        <a:prstGeom prst="rect">
          <a:avLst/>
        </a:prstGeom>
      </xdr:spPr>
    </xdr:pic>
    <xdr:clientData/>
  </xdr:twoCellAnchor>
  <xdr:twoCellAnchor editAs="oneCell">
    <xdr:from>
      <xdr:col>0</xdr:col>
      <xdr:colOff>168090</xdr:colOff>
      <xdr:row>4</xdr:row>
      <xdr:rowOff>120276</xdr:rowOff>
    </xdr:from>
    <xdr:to>
      <xdr:col>2</xdr:col>
      <xdr:colOff>2593453</xdr:colOff>
      <xdr:row>36</xdr:row>
      <xdr:rowOff>56029</xdr:rowOff>
    </xdr:to>
    <xdr:pic>
      <xdr:nvPicPr>
        <xdr:cNvPr id="7" name="Picture 6" descr="EMP Master - Comp.jpg">
          <a:extLst>
            <a:ext uri="{FF2B5EF4-FFF2-40B4-BE49-F238E27FC236}">
              <a16:creationId xmlns="" xmlns:a16="http://schemas.microsoft.com/office/drawing/2014/main" id="{00000000-0008-0000-0900-000007000000}"/>
            </a:ext>
          </a:extLst>
        </xdr:cNvPr>
        <xdr:cNvPicPr>
          <a:picLocks noChangeAspect="1"/>
        </xdr:cNvPicPr>
      </xdr:nvPicPr>
      <xdr:blipFill>
        <a:blip xmlns:r="http://schemas.openxmlformats.org/officeDocument/2006/relationships" r:embed="rId2" cstate="print"/>
        <a:stretch>
          <a:fillRect/>
        </a:stretch>
      </xdr:blipFill>
      <xdr:spPr>
        <a:xfrm>
          <a:off x="168090" y="994335"/>
          <a:ext cx="5988834" cy="6121400"/>
        </a:xfrm>
        <a:prstGeom prst="rect">
          <a:avLst/>
        </a:prstGeom>
      </xdr:spPr>
    </xdr:pic>
    <xdr:clientData/>
  </xdr:twoCellAnchor>
  <xdr:twoCellAnchor editAs="oneCell">
    <xdr:from>
      <xdr:col>2</xdr:col>
      <xdr:colOff>2684909</xdr:colOff>
      <xdr:row>36</xdr:row>
      <xdr:rowOff>43601</xdr:rowOff>
    </xdr:from>
    <xdr:to>
      <xdr:col>4</xdr:col>
      <xdr:colOff>44811</xdr:colOff>
      <xdr:row>48</xdr:row>
      <xdr:rowOff>180161</xdr:rowOff>
    </xdr:to>
    <xdr:pic>
      <xdr:nvPicPr>
        <xdr:cNvPr id="11" name="Picture 10" descr="14 Chappel History.png">
          <a:extLst>
            <a:ext uri="{FF2B5EF4-FFF2-40B4-BE49-F238E27FC236}">
              <a16:creationId xmlns="" xmlns:a16="http://schemas.microsoft.com/office/drawing/2014/main" id="{00000000-0008-0000-0900-00000B000000}"/>
            </a:ext>
          </a:extLst>
        </xdr:cNvPr>
        <xdr:cNvPicPr>
          <a:picLocks noChangeAspect="1"/>
        </xdr:cNvPicPr>
      </xdr:nvPicPr>
      <xdr:blipFill>
        <a:blip xmlns:r="http://schemas.openxmlformats.org/officeDocument/2006/relationships" r:embed="rId3" cstate="print"/>
        <a:stretch>
          <a:fillRect/>
        </a:stretch>
      </xdr:blipFill>
      <xdr:spPr>
        <a:xfrm>
          <a:off x="6248380" y="7103307"/>
          <a:ext cx="6122902" cy="2456178"/>
        </a:xfrm>
        <a:prstGeom prst="rect">
          <a:avLst/>
        </a:prstGeom>
      </xdr:spPr>
    </xdr:pic>
    <xdr:clientData/>
  </xdr:twoCellAnchor>
  <xdr:twoCellAnchor editAs="oneCell">
    <xdr:from>
      <xdr:col>1</xdr:col>
      <xdr:colOff>27032</xdr:colOff>
      <xdr:row>40</xdr:row>
      <xdr:rowOff>33617</xdr:rowOff>
    </xdr:from>
    <xdr:to>
      <xdr:col>2</xdr:col>
      <xdr:colOff>2525373</xdr:colOff>
      <xdr:row>56</xdr:row>
      <xdr:rowOff>104992</xdr:rowOff>
    </xdr:to>
    <xdr:pic>
      <xdr:nvPicPr>
        <xdr:cNvPr id="12" name="Picture 11" descr="14 Chappel Equipment.png">
          <a:extLst>
            <a:ext uri="{FF2B5EF4-FFF2-40B4-BE49-F238E27FC236}">
              <a16:creationId xmlns="" xmlns:a16="http://schemas.microsoft.com/office/drawing/2014/main" id="{00000000-0008-0000-0900-00000C000000}"/>
            </a:ext>
          </a:extLst>
        </xdr:cNvPr>
        <xdr:cNvPicPr>
          <a:picLocks noChangeAspect="1"/>
        </xdr:cNvPicPr>
      </xdr:nvPicPr>
      <xdr:blipFill>
        <a:blip xmlns:r="http://schemas.openxmlformats.org/officeDocument/2006/relationships" r:embed="rId4" cstate="print"/>
        <a:stretch>
          <a:fillRect/>
        </a:stretch>
      </xdr:blipFill>
      <xdr:spPr>
        <a:xfrm>
          <a:off x="206326" y="7888941"/>
          <a:ext cx="5882518" cy="31305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595032</xdr:colOff>
      <xdr:row>2</xdr:row>
      <xdr:rowOff>71715</xdr:rowOff>
    </xdr:from>
    <xdr:to>
      <xdr:col>3</xdr:col>
      <xdr:colOff>1777656</xdr:colOff>
      <xdr:row>6</xdr:row>
      <xdr:rowOff>17254</xdr:rowOff>
    </xdr:to>
    <xdr:pic>
      <xdr:nvPicPr>
        <xdr:cNvPr id="2" name="Picture 1" descr="SIM cards.jpg">
          <a:extLst>
            <a:ext uri="{FF2B5EF4-FFF2-40B4-BE49-F238E27FC236}">
              <a16:creationId xmlns=""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4068856" y="519950"/>
          <a:ext cx="1182624" cy="8420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85725</xdr:colOff>
      <xdr:row>6</xdr:row>
      <xdr:rowOff>104775</xdr:rowOff>
    </xdr:from>
    <xdr:to>
      <xdr:col>5</xdr:col>
      <xdr:colOff>552450</xdr:colOff>
      <xdr:row>6</xdr:row>
      <xdr:rowOff>104775</xdr:rowOff>
    </xdr:to>
    <xdr:cxnSp macro="">
      <xdr:nvCxnSpPr>
        <xdr:cNvPr id="3" name="Straight Arrow Connector 2">
          <a:extLst>
            <a:ext uri="{FF2B5EF4-FFF2-40B4-BE49-F238E27FC236}">
              <a16:creationId xmlns="" xmlns:a16="http://schemas.microsoft.com/office/drawing/2014/main" id="{00000000-0008-0000-0B00-000003000000}"/>
            </a:ext>
          </a:extLst>
        </xdr:cNvPr>
        <xdr:cNvCxnSpPr/>
      </xdr:nvCxnSpPr>
      <xdr:spPr>
        <a:xfrm>
          <a:off x="4543425" y="676275"/>
          <a:ext cx="466725" cy="0"/>
        </a:xfrm>
        <a:prstGeom prst="straightConnector1">
          <a:avLst/>
        </a:prstGeom>
        <a:ln w="38100">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34028</xdr:colOff>
      <xdr:row>4</xdr:row>
      <xdr:rowOff>49308</xdr:rowOff>
    </xdr:from>
    <xdr:to>
      <xdr:col>2</xdr:col>
      <xdr:colOff>4548937</xdr:colOff>
      <xdr:row>14</xdr:row>
      <xdr:rowOff>113458</xdr:rowOff>
    </xdr:to>
    <xdr:pic>
      <xdr:nvPicPr>
        <xdr:cNvPr id="2" name="Picture 1" descr="Failure alert.png">
          <a:extLst>
            <a:ext uri="{FF2B5EF4-FFF2-40B4-BE49-F238E27FC236}">
              <a16:creationId xmlns=""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tretch>
          <a:fillRect/>
        </a:stretch>
      </xdr:blipFill>
      <xdr:spPr>
        <a:xfrm>
          <a:off x="2981175" y="833720"/>
          <a:ext cx="4514909" cy="1823473"/>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xdr:col>
      <xdr:colOff>48985</xdr:colOff>
      <xdr:row>17</xdr:row>
      <xdr:rowOff>189936</xdr:rowOff>
    </xdr:from>
    <xdr:to>
      <xdr:col>2</xdr:col>
      <xdr:colOff>4627111</xdr:colOff>
      <xdr:row>28</xdr:row>
      <xdr:rowOff>212786</xdr:rowOff>
    </xdr:to>
    <xdr:pic>
      <xdr:nvPicPr>
        <xdr:cNvPr id="3" name="Picture 2" descr="Performance alert.png">
          <a:extLst>
            <a:ext uri="{FF2B5EF4-FFF2-40B4-BE49-F238E27FC236}">
              <a16:creationId xmlns=""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stretch>
          <a:fillRect/>
        </a:stretch>
      </xdr:blipFill>
      <xdr:spPr>
        <a:xfrm>
          <a:off x="2996132" y="3193112"/>
          <a:ext cx="4578126" cy="1995086"/>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Office Theme">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energence.co.u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B1:P106"/>
  <sheetViews>
    <sheetView showGridLines="0" showRowColHeaders="0" zoomScaleNormal="100" workbookViewId="0">
      <selection activeCell="C3" sqref="C3"/>
    </sheetView>
  </sheetViews>
  <sheetFormatPr defaultColWidth="9.140625" defaultRowHeight="20.100000000000001" customHeight="1" x14ac:dyDescent="0.25"/>
  <cols>
    <col min="1" max="1" width="1.42578125" style="84" customWidth="1"/>
    <col min="2" max="2" width="1" style="84" customWidth="1"/>
    <col min="3" max="3" width="2.7109375" style="84" customWidth="1"/>
    <col min="4" max="4" width="0.7109375" style="84" customWidth="1"/>
    <col min="5" max="5" width="21.85546875" style="84" customWidth="1"/>
    <col min="6" max="6" width="34.42578125" style="84" customWidth="1"/>
    <col min="7" max="7" width="3" style="84" customWidth="1"/>
    <col min="8" max="8" width="36.85546875" style="84" customWidth="1"/>
    <col min="9" max="9" width="7.42578125" style="84" customWidth="1"/>
    <col min="10" max="10" width="7" style="84" customWidth="1"/>
    <col min="11" max="11" width="1.7109375" style="84" customWidth="1"/>
    <col min="12" max="12" width="1" style="84" customWidth="1"/>
    <col min="13" max="13" width="66.85546875" style="84" customWidth="1"/>
    <col min="14" max="14" width="5.42578125" style="84" customWidth="1"/>
    <col min="15" max="15" width="38.28515625" style="84" bestFit="1" customWidth="1"/>
    <col min="16" max="16384" width="9.140625" style="84"/>
  </cols>
  <sheetData>
    <row r="1" spans="2:15" ht="24" customHeight="1" x14ac:dyDescent="0.25">
      <c r="B1" s="849" t="s">
        <v>199</v>
      </c>
      <c r="C1" s="849"/>
      <c r="D1" s="849"/>
      <c r="E1" s="849"/>
      <c r="F1" s="849"/>
      <c r="H1" s="551" t="s">
        <v>375</v>
      </c>
      <c r="I1" s="552" t="s">
        <v>444</v>
      </c>
    </row>
    <row r="2" spans="2:15" ht="18" customHeight="1" x14ac:dyDescent="0.3">
      <c r="F2" s="859" t="s">
        <v>175</v>
      </c>
      <c r="G2" s="859"/>
      <c r="H2" s="859"/>
      <c r="I2" s="859"/>
      <c r="L2" s="199"/>
      <c r="M2" s="825" t="s">
        <v>234</v>
      </c>
      <c r="O2" s="220" t="s">
        <v>206</v>
      </c>
    </row>
    <row r="3" spans="2:15" ht="18" customHeight="1" x14ac:dyDescent="0.25">
      <c r="F3" s="859"/>
      <c r="G3" s="859"/>
      <c r="H3" s="859"/>
      <c r="I3" s="859"/>
      <c r="L3" s="199"/>
      <c r="M3" s="825"/>
      <c r="O3" s="491" t="s">
        <v>278</v>
      </c>
    </row>
    <row r="4" spans="2:15" ht="18" customHeight="1" x14ac:dyDescent="0.25">
      <c r="F4" s="859"/>
      <c r="G4" s="859"/>
      <c r="H4" s="859"/>
      <c r="I4" s="859"/>
      <c r="K4" s="199"/>
      <c r="L4" s="199"/>
      <c r="M4" s="200"/>
      <c r="O4" s="792" t="s">
        <v>125</v>
      </c>
    </row>
    <row r="5" spans="2:15" ht="32.25" customHeight="1" x14ac:dyDescent="0.25">
      <c r="F5" s="853" t="s">
        <v>246</v>
      </c>
      <c r="G5" s="853"/>
      <c r="H5" s="853"/>
      <c r="I5" s="853"/>
      <c r="J5" s="181"/>
      <c r="K5" s="30"/>
      <c r="L5" s="11"/>
      <c r="M5" s="411" t="s">
        <v>284</v>
      </c>
    </row>
    <row r="6" spans="2:15" ht="18" customHeight="1" x14ac:dyDescent="0.25">
      <c r="E6" s="475" t="s">
        <v>307</v>
      </c>
      <c r="G6" s="378"/>
      <c r="H6" s="378"/>
      <c r="I6" s="378"/>
      <c r="J6" s="181"/>
      <c r="K6" s="856"/>
      <c r="L6" s="11"/>
      <c r="M6" s="836" t="s">
        <v>286</v>
      </c>
      <c r="O6" s="415" t="s">
        <v>126</v>
      </c>
    </row>
    <row r="7" spans="2:15" ht="18" customHeight="1" x14ac:dyDescent="0.25">
      <c r="C7" s="866" t="s">
        <v>401</v>
      </c>
      <c r="D7" s="866"/>
      <c r="E7" s="866"/>
      <c r="F7" s="866"/>
      <c r="G7" s="475"/>
      <c r="H7" s="864" t="s">
        <v>287</v>
      </c>
      <c r="I7" s="864"/>
      <c r="J7" s="379"/>
      <c r="K7" s="858"/>
      <c r="L7" s="11"/>
      <c r="M7" s="837"/>
      <c r="O7" s="415" t="s">
        <v>130</v>
      </c>
    </row>
    <row r="8" spans="2:15" ht="18" customHeight="1" x14ac:dyDescent="0.25">
      <c r="C8" s="866"/>
      <c r="D8" s="866"/>
      <c r="E8" s="866"/>
      <c r="F8" s="866"/>
      <c r="G8" s="392"/>
      <c r="H8" s="864"/>
      <c r="I8" s="864"/>
      <c r="K8" s="856"/>
      <c r="L8" s="11"/>
      <c r="M8" s="838" t="s">
        <v>167</v>
      </c>
      <c r="O8" s="415" t="s">
        <v>112</v>
      </c>
    </row>
    <row r="9" spans="2:15" ht="18" customHeight="1" x14ac:dyDescent="0.25">
      <c r="B9" s="303"/>
      <c r="C9" s="866"/>
      <c r="D9" s="866"/>
      <c r="E9" s="866"/>
      <c r="F9" s="866"/>
      <c r="G9" s="392"/>
      <c r="H9" s="864"/>
      <c r="I9" s="864"/>
      <c r="J9" s="198"/>
      <c r="K9" s="858"/>
      <c r="L9" s="11"/>
      <c r="M9" s="839"/>
      <c r="O9" s="415" t="s">
        <v>198</v>
      </c>
    </row>
    <row r="10" spans="2:15" ht="18" customHeight="1" x14ac:dyDescent="0.25">
      <c r="B10" s="303"/>
      <c r="C10" s="866"/>
      <c r="D10" s="866"/>
      <c r="E10" s="866"/>
      <c r="F10" s="866"/>
      <c r="G10" s="392"/>
      <c r="H10" s="864"/>
      <c r="I10" s="864"/>
      <c r="J10" s="198"/>
      <c r="K10" s="856"/>
      <c r="L10" s="261"/>
      <c r="M10" s="840" t="s">
        <v>285</v>
      </c>
      <c r="O10" s="415" t="s">
        <v>6</v>
      </c>
    </row>
    <row r="11" spans="2:15" ht="20.100000000000001" customHeight="1" x14ac:dyDescent="0.25">
      <c r="B11" s="303"/>
      <c r="C11" s="846" t="s">
        <v>280</v>
      </c>
      <c r="D11" s="846"/>
      <c r="E11" s="846"/>
      <c r="F11" s="846"/>
      <c r="G11" s="846"/>
      <c r="H11" s="846"/>
      <c r="I11" s="846"/>
      <c r="J11" s="198"/>
      <c r="K11" s="857"/>
      <c r="L11" s="261"/>
      <c r="M11" s="841"/>
      <c r="O11" s="792" t="s">
        <v>123</v>
      </c>
    </row>
    <row r="12" spans="2:15" ht="18" customHeight="1" thickBot="1" x14ac:dyDescent="0.3">
      <c r="B12" s="303"/>
      <c r="C12" s="865" t="s">
        <v>200</v>
      </c>
      <c r="D12" s="865"/>
      <c r="E12" s="865"/>
      <c r="F12" s="865"/>
      <c r="G12" s="392"/>
      <c r="H12" s="433"/>
      <c r="I12" s="392"/>
      <c r="J12" s="198"/>
      <c r="K12" s="858"/>
      <c r="L12" s="261"/>
      <c r="M12" s="842"/>
      <c r="O12" s="435" t="s">
        <v>205</v>
      </c>
    </row>
    <row r="13" spans="2:15" s="11" customFormat="1" ht="22.5" customHeight="1" x14ac:dyDescent="0.25">
      <c r="C13" s="860" t="s">
        <v>100</v>
      </c>
      <c r="D13" s="474"/>
      <c r="E13" s="861" t="s">
        <v>281</v>
      </c>
      <c r="F13" s="862"/>
      <c r="G13" s="862"/>
      <c r="H13" s="863"/>
      <c r="I13" s="480"/>
      <c r="L13" s="261"/>
    </row>
    <row r="14" spans="2:15" ht="18" customHeight="1" thickBot="1" x14ac:dyDescent="0.3">
      <c r="C14" s="855"/>
      <c r="D14" s="382"/>
      <c r="E14" s="828" t="s">
        <v>224</v>
      </c>
      <c r="F14" s="829"/>
      <c r="G14" s="829"/>
      <c r="H14" s="830"/>
      <c r="K14" s="31"/>
      <c r="M14" s="412" t="s">
        <v>402</v>
      </c>
      <c r="O14" s="608" t="s">
        <v>263</v>
      </c>
    </row>
    <row r="15" spans="2:15" s="261" customFormat="1" ht="3.95" customHeight="1" x14ac:dyDescent="0.3">
      <c r="C15" s="299"/>
      <c r="D15" s="297"/>
      <c r="E15" s="479"/>
      <c r="F15" s="432"/>
      <c r="G15" s="432"/>
      <c r="H15" s="432"/>
      <c r="I15" s="432"/>
      <c r="K15" s="850"/>
      <c r="M15" s="847" t="s">
        <v>163</v>
      </c>
      <c r="O15" s="509"/>
    </row>
    <row r="16" spans="2:15" s="11" customFormat="1" ht="18" customHeight="1" x14ac:dyDescent="0.25">
      <c r="C16" s="428" t="s">
        <v>101</v>
      </c>
      <c r="D16" s="300"/>
      <c r="E16" s="826" t="s">
        <v>316</v>
      </c>
      <c r="F16" s="827"/>
      <c r="G16" s="827"/>
      <c r="H16" s="827"/>
      <c r="I16" s="481" t="s">
        <v>309</v>
      </c>
      <c r="K16" s="851"/>
      <c r="L16" s="261"/>
      <c r="M16" s="848"/>
      <c r="O16" s="608" t="s">
        <v>221</v>
      </c>
    </row>
    <row r="17" spans="3:15" s="261" customFormat="1" ht="3.95" customHeight="1" x14ac:dyDescent="0.3">
      <c r="C17" s="299"/>
      <c r="D17" s="300"/>
      <c r="K17" s="850"/>
      <c r="M17" s="843" t="s">
        <v>164</v>
      </c>
      <c r="O17" s="510"/>
    </row>
    <row r="18" spans="3:15" ht="18" customHeight="1" x14ac:dyDescent="0.25">
      <c r="C18" s="428" t="s">
        <v>102</v>
      </c>
      <c r="D18" s="298"/>
      <c r="E18" s="826" t="s">
        <v>36</v>
      </c>
      <c r="F18" s="827"/>
      <c r="G18" s="827"/>
      <c r="H18" s="827"/>
      <c r="I18" s="432"/>
      <c r="K18" s="852"/>
      <c r="M18" s="844"/>
      <c r="O18" s="608" t="s">
        <v>288</v>
      </c>
    </row>
    <row r="19" spans="3:15" s="261" customFormat="1" ht="3.95" customHeight="1" x14ac:dyDescent="0.3">
      <c r="C19" s="299"/>
      <c r="D19" s="300"/>
      <c r="E19" s="301"/>
      <c r="F19" s="301"/>
      <c r="G19" s="301"/>
      <c r="H19" s="301"/>
      <c r="I19" s="301"/>
      <c r="K19" s="852"/>
      <c r="M19" s="844"/>
      <c r="O19" s="511"/>
    </row>
    <row r="20" spans="3:15" ht="18" customHeight="1" x14ac:dyDescent="0.25">
      <c r="C20" s="854" t="s">
        <v>103</v>
      </c>
      <c r="D20" s="302"/>
      <c r="E20" s="831" t="s">
        <v>282</v>
      </c>
      <c r="F20" s="832"/>
      <c r="G20" s="832"/>
      <c r="H20" s="832"/>
      <c r="I20" s="432"/>
      <c r="K20" s="852"/>
      <c r="M20" s="844"/>
      <c r="O20" s="792" t="s">
        <v>455</v>
      </c>
    </row>
    <row r="21" spans="3:15" s="261" customFormat="1" ht="3.95" customHeight="1" x14ac:dyDescent="0.3">
      <c r="C21" s="855"/>
      <c r="D21" s="303"/>
      <c r="E21" s="833" t="s">
        <v>283</v>
      </c>
      <c r="F21" s="834"/>
      <c r="G21" s="834"/>
      <c r="H21" s="834"/>
      <c r="I21" s="430"/>
      <c r="K21" s="851"/>
      <c r="M21" s="845"/>
      <c r="O21" s="511"/>
    </row>
    <row r="22" spans="3:15" s="11" customFormat="1" ht="18" customHeight="1" x14ac:dyDescent="0.25">
      <c r="C22" s="855"/>
      <c r="D22" s="303"/>
      <c r="E22" s="835"/>
      <c r="F22" s="835"/>
      <c r="G22" s="835"/>
      <c r="H22" s="835"/>
      <c r="I22" s="430"/>
      <c r="J22" s="261"/>
      <c r="K22" s="261"/>
      <c r="L22" s="261"/>
      <c r="M22" s="261"/>
      <c r="O22" s="512"/>
    </row>
    <row r="23" spans="3:15" s="261" customFormat="1" ht="3.95" customHeight="1" x14ac:dyDescent="0.25">
      <c r="D23" s="303"/>
      <c r="E23" s="430"/>
      <c r="F23" s="430"/>
      <c r="G23" s="430"/>
      <c r="H23" s="430"/>
      <c r="I23" s="430"/>
      <c r="O23" s="332"/>
    </row>
    <row r="24" spans="3:15" ht="18" customHeight="1" x14ac:dyDescent="0.25">
      <c r="C24" s="428" t="s">
        <v>104</v>
      </c>
      <c r="D24" s="298"/>
      <c r="E24" s="826" t="s">
        <v>348</v>
      </c>
      <c r="F24" s="827"/>
      <c r="G24" s="827"/>
      <c r="H24" s="827"/>
      <c r="I24" s="432"/>
      <c r="K24" s="869"/>
      <c r="L24" s="261"/>
      <c r="M24" s="871" t="s">
        <v>35</v>
      </c>
    </row>
    <row r="25" spans="3:15" s="261" customFormat="1" ht="3.95" customHeight="1" x14ac:dyDescent="0.25">
      <c r="C25" s="299"/>
      <c r="D25" s="300"/>
      <c r="E25" s="427"/>
      <c r="F25" s="427"/>
      <c r="G25" s="427"/>
      <c r="H25" s="427"/>
      <c r="I25" s="427"/>
      <c r="K25" s="870"/>
      <c r="L25" s="84"/>
      <c r="M25" s="872"/>
    </row>
    <row r="26" spans="3:15" ht="18" customHeight="1" x14ac:dyDescent="0.25">
      <c r="C26" s="429" t="s">
        <v>308</v>
      </c>
      <c r="D26" s="300"/>
      <c r="E26" s="826" t="s">
        <v>176</v>
      </c>
      <c r="F26" s="827"/>
      <c r="G26" s="827"/>
      <c r="H26" s="827"/>
      <c r="I26" s="432"/>
      <c r="L26" s="261"/>
    </row>
    <row r="27" spans="3:15" s="261" customFormat="1" ht="3.95" customHeight="1" x14ac:dyDescent="0.25">
      <c r="C27" s="299"/>
      <c r="D27" s="300"/>
      <c r="E27" s="296"/>
      <c r="F27" s="296"/>
      <c r="G27" s="296"/>
      <c r="H27" s="296"/>
      <c r="I27" s="296"/>
    </row>
    <row r="28" spans="3:15" ht="18" customHeight="1" thickBot="1" x14ac:dyDescent="0.3">
      <c r="D28" s="302"/>
      <c r="E28" s="884" t="s">
        <v>334</v>
      </c>
      <c r="F28" s="884"/>
      <c r="K28" s="880"/>
      <c r="L28" s="261"/>
      <c r="M28" s="875" t="s">
        <v>165</v>
      </c>
    </row>
    <row r="29" spans="3:15" ht="18" customHeight="1" thickTop="1" x14ac:dyDescent="0.25">
      <c r="D29" s="295"/>
      <c r="E29" s="884"/>
      <c r="F29" s="884"/>
      <c r="H29" s="885" t="s">
        <v>201</v>
      </c>
      <c r="K29" s="881"/>
      <c r="L29" s="261"/>
      <c r="M29" s="876"/>
    </row>
    <row r="30" spans="3:15" ht="18" customHeight="1" thickBot="1" x14ac:dyDescent="0.3">
      <c r="D30" s="295"/>
      <c r="E30" s="884"/>
      <c r="F30" s="884"/>
      <c r="G30" s="431"/>
      <c r="H30" s="886"/>
      <c r="I30" s="431"/>
      <c r="O30" s="540" t="s">
        <v>365</v>
      </c>
    </row>
    <row r="31" spans="3:15" ht="18" customHeight="1" thickTop="1" x14ac:dyDescent="0.25">
      <c r="D31" s="295"/>
      <c r="E31" s="884"/>
      <c r="F31" s="884"/>
      <c r="G31" s="494"/>
      <c r="H31" s="494"/>
      <c r="I31" s="494"/>
      <c r="K31" s="413"/>
      <c r="L31" s="261"/>
      <c r="M31" s="414" t="s">
        <v>194</v>
      </c>
      <c r="O31" s="294" t="s">
        <v>364</v>
      </c>
    </row>
    <row r="32" spans="3:15" ht="18" customHeight="1" x14ac:dyDescent="0.25">
      <c r="E32" s="79"/>
      <c r="F32" s="79"/>
      <c r="G32" s="237"/>
      <c r="H32" s="237"/>
      <c r="I32" s="495"/>
      <c r="K32" s="723"/>
      <c r="L32" s="261"/>
      <c r="M32" s="877" t="s">
        <v>166</v>
      </c>
      <c r="O32" s="538" t="s">
        <v>236</v>
      </c>
    </row>
    <row r="33" spans="5:16" ht="18" customHeight="1" x14ac:dyDescent="0.25">
      <c r="E33" s="867" t="s">
        <v>349</v>
      </c>
      <c r="F33" s="867"/>
      <c r="G33" s="867"/>
      <c r="H33" s="867"/>
      <c r="I33" s="495"/>
      <c r="K33" s="724"/>
      <c r="L33" s="261"/>
      <c r="M33" s="878"/>
      <c r="N33" s="180"/>
      <c r="O33" s="539" t="s">
        <v>237</v>
      </c>
      <c r="P33" s="66"/>
    </row>
    <row r="34" spans="5:16" ht="18" customHeight="1" x14ac:dyDescent="0.25">
      <c r="E34" s="867"/>
      <c r="F34" s="867"/>
      <c r="G34" s="867"/>
      <c r="H34" s="867"/>
      <c r="I34" s="495"/>
      <c r="K34" s="725"/>
      <c r="L34" s="261"/>
      <c r="M34" s="879"/>
      <c r="N34" s="181"/>
    </row>
    <row r="35" spans="5:16" ht="18" customHeight="1" x14ac:dyDescent="0.25">
      <c r="E35" s="867"/>
      <c r="F35" s="867"/>
      <c r="G35" s="867"/>
      <c r="H35" s="867"/>
      <c r="I35" s="494"/>
      <c r="K35" s="882"/>
      <c r="L35" s="261"/>
      <c r="M35" s="873" t="s">
        <v>403</v>
      </c>
      <c r="N35" s="181"/>
    </row>
    <row r="36" spans="5:16" ht="18" customHeight="1" x14ac:dyDescent="0.25">
      <c r="E36" s="868" t="s">
        <v>350</v>
      </c>
      <c r="F36" s="868"/>
      <c r="G36" s="868"/>
      <c r="H36" s="868"/>
      <c r="I36" s="494"/>
      <c r="K36" s="883"/>
      <c r="L36" s="261"/>
      <c r="M36" s="874"/>
      <c r="N36" s="389"/>
    </row>
    <row r="37" spans="5:16" ht="18" customHeight="1" x14ac:dyDescent="0.25">
      <c r="E37" s="868"/>
      <c r="F37" s="868"/>
      <c r="G37" s="868"/>
      <c r="H37" s="868"/>
      <c r="N37" s="389"/>
    </row>
    <row r="38" spans="5:16" ht="18" customHeight="1" x14ac:dyDescent="0.25">
      <c r="E38" s="79"/>
      <c r="F38" s="79"/>
      <c r="G38" s="79"/>
      <c r="H38" s="79"/>
      <c r="N38" s="389"/>
    </row>
    <row r="39" spans="5:16" ht="18" customHeight="1" x14ac:dyDescent="0.25">
      <c r="N39" s="225"/>
    </row>
    <row r="40" spans="5:16" ht="18" customHeight="1" x14ac:dyDescent="0.25">
      <c r="J40" s="261"/>
      <c r="N40" s="79"/>
    </row>
    <row r="41" spans="5:16" ht="18" customHeight="1" x14ac:dyDescent="0.25"/>
    <row r="42" spans="5:16" ht="18" customHeight="1" x14ac:dyDescent="0.25"/>
    <row r="43" spans="5:16" ht="18" customHeight="1" x14ac:dyDescent="0.25">
      <c r="O43" s="354"/>
    </row>
    <row r="44" spans="5:16" ht="18" customHeight="1" x14ac:dyDescent="0.25"/>
    <row r="45" spans="5:16" ht="18" customHeight="1" x14ac:dyDescent="0.25"/>
    <row r="46" spans="5:16" ht="18" customHeight="1" x14ac:dyDescent="0.25"/>
    <row r="47" spans="5:16" ht="18" customHeight="1" x14ac:dyDescent="0.25"/>
    <row r="48" spans="5:16"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sheetData>
  <sheetProtection algorithmName="SHA-512" hashValue="pd7UdWJmUNj0BbKDItPvPacF6kV71oFEDsLU5zdv7v6QkBPPQTbNt5Y9WMA5VAbhMvwq/0r6bJg9sA1Knn8a1Q==" saltValue="1Y4xJJqp+Xf5mWYQkgN0hw==" spinCount="100000" sheet="1" objects="1" scenarios="1"/>
  <mergeCells count="39">
    <mergeCell ref="E33:H35"/>
    <mergeCell ref="E36:H37"/>
    <mergeCell ref="K24:K25"/>
    <mergeCell ref="M24:M25"/>
    <mergeCell ref="M35:M36"/>
    <mergeCell ref="M28:M29"/>
    <mergeCell ref="M32:M34"/>
    <mergeCell ref="K28:K29"/>
    <mergeCell ref="K35:K36"/>
    <mergeCell ref="E28:F31"/>
    <mergeCell ref="H29:H30"/>
    <mergeCell ref="B1:F1"/>
    <mergeCell ref="K15:K16"/>
    <mergeCell ref="K17:K21"/>
    <mergeCell ref="F5:I5"/>
    <mergeCell ref="C20:C22"/>
    <mergeCell ref="K10:K12"/>
    <mergeCell ref="K8:K9"/>
    <mergeCell ref="K6:K7"/>
    <mergeCell ref="F2:I4"/>
    <mergeCell ref="C13:C14"/>
    <mergeCell ref="E16:H16"/>
    <mergeCell ref="E13:H13"/>
    <mergeCell ref="H7:I10"/>
    <mergeCell ref="C12:F12"/>
    <mergeCell ref="C7:F10"/>
    <mergeCell ref="M2:M3"/>
    <mergeCell ref="E24:H24"/>
    <mergeCell ref="E26:H26"/>
    <mergeCell ref="E14:H14"/>
    <mergeCell ref="E18:H18"/>
    <mergeCell ref="E20:H20"/>
    <mergeCell ref="E21:H22"/>
    <mergeCell ref="M6:M7"/>
    <mergeCell ref="M8:M9"/>
    <mergeCell ref="M10:M12"/>
    <mergeCell ref="M17:M21"/>
    <mergeCell ref="C11:I11"/>
    <mergeCell ref="M15:M16"/>
  </mergeCells>
  <hyperlinks>
    <hyperlink ref="O16" location="'Equipment &amp; Installation'!B7" display="CALC. Equipment &amp; Installation"/>
    <hyperlink ref="O18" location="'SIM cards &amp; data'!B9" display="CALC. SIM cards &amp; data handling"/>
    <hyperlink ref="O20" location="'Automated alerts'!A1" display="CALC. Additional platform services"/>
    <hyperlink ref="O14" location="'Platform + officer support'!B5" display="CALC. Platform &amp; officer support"/>
    <hyperlink ref="O11" location="'Cost schedule'!D1" display="Cost schedule"/>
    <hyperlink ref="O4" location="'Equipment  Installation'!A1" display="Installation details"/>
    <hyperlink ref="O6" location="Monitoring!B2" display="Monitoring diagrams"/>
    <hyperlink ref="O8" location="'Data acquisition '!B2" display="Data acquisition"/>
    <hyperlink ref="O10" location="'Branded Platform'!B2" display="Branded dashboard"/>
    <hyperlink ref="O3" location="'Platform &amp; additional support'!B3" display="Platform &amp; additional support"/>
    <hyperlink ref="O9" location="'Alerts. Downloads. Reports'!B2" display="Alerts/Downloads/Reports"/>
    <hyperlink ref="O7" location="Dashboard!B2" display="Dashboard displays"/>
    <hyperlink ref="O12" location="'All info links'!F4" display="All info links"/>
    <hyperlink ref="I16" location="'Platform &amp; additional support'!B4" display="info"/>
    <hyperlink ref="C7:F10" location="'CSV file example'!G9" display="If they do they should note that the kWh (or other) data has to be transmitted to the Ealing/Energence monitoring Platform in the form of Comma Separated Variable (CSV) files. More info"/>
    <hyperlink ref="O32" r:id="rId1"/>
    <hyperlink ref="H29:H30" location="'Platform + officer support'!B3" display="GO TO CALCULATOR"/>
  </hyperlinks>
  <pageMargins left="0.7" right="0.7" top="0.75" bottom="0.75" header="0.3" footer="0.3"/>
  <pageSetup paperSize="9" orientation="portrait" r:id="rId2"/>
  <ignoredErrors>
    <ignoredError sqref="C24:C26 C27 C13 C16 C18 C20"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showRowColHeaders="0" zoomScale="85" zoomScaleNormal="85" workbookViewId="0">
      <selection activeCell="E2" sqref="E2"/>
    </sheetView>
  </sheetViews>
  <sheetFormatPr defaultRowHeight="15" x14ac:dyDescent="0.25"/>
  <cols>
    <col min="1" max="1" width="2.7109375" style="237" customWidth="1"/>
    <col min="2" max="2" width="50.7109375" style="237" customWidth="1"/>
    <col min="3" max="3" width="41.7109375" style="70" customWidth="1"/>
    <col min="4" max="4" width="89.7109375" customWidth="1"/>
    <col min="5" max="5" width="35.7109375" customWidth="1"/>
  </cols>
  <sheetData>
    <row r="1" spans="1:5" s="85" customFormat="1" x14ac:dyDescent="0.25">
      <c r="A1" s="237"/>
      <c r="B1" s="237"/>
      <c r="C1" s="221"/>
    </row>
    <row r="2" spans="1:5" ht="21.75" customHeight="1" x14ac:dyDescent="0.25">
      <c r="B2" s="80" t="s">
        <v>210</v>
      </c>
      <c r="C2" s="353" t="s">
        <v>99</v>
      </c>
      <c r="D2" s="330"/>
      <c r="E2" s="377" t="s">
        <v>205</v>
      </c>
    </row>
    <row r="3" spans="1:5" ht="15.75" x14ac:dyDescent="0.25">
      <c r="B3" s="983" t="s">
        <v>327</v>
      </c>
      <c r="C3" s="983"/>
      <c r="E3" s="524" t="s">
        <v>263</v>
      </c>
    </row>
    <row r="4" spans="1:5" ht="15.75" x14ac:dyDescent="0.25">
      <c r="B4" s="983" t="s">
        <v>326</v>
      </c>
      <c r="C4" s="983"/>
      <c r="E4" s="524" t="s">
        <v>221</v>
      </c>
    </row>
    <row r="5" spans="1:5" ht="15.75" x14ac:dyDescent="0.25">
      <c r="C5" s="237"/>
      <c r="E5" s="524" t="s">
        <v>288</v>
      </c>
    </row>
    <row r="6" spans="1:5" ht="15.75" x14ac:dyDescent="0.25">
      <c r="E6" s="524" t="s">
        <v>455</v>
      </c>
    </row>
    <row r="7" spans="1:5" ht="15.75" x14ac:dyDescent="0.25">
      <c r="E7" s="343"/>
    </row>
    <row r="8" spans="1:5" ht="15.75" x14ac:dyDescent="0.25">
      <c r="E8" s="335"/>
    </row>
    <row r="9" spans="1:5" ht="15.75" x14ac:dyDescent="0.25">
      <c r="E9" s="335"/>
    </row>
    <row r="10" spans="1:5" ht="15.75" x14ac:dyDescent="0.25">
      <c r="E10" s="335"/>
    </row>
    <row r="11" spans="1:5" ht="15.75" x14ac:dyDescent="0.25">
      <c r="E11" s="335"/>
    </row>
    <row r="12" spans="1:5" ht="15" customHeight="1" x14ac:dyDescent="0.25">
      <c r="E12" s="248"/>
    </row>
    <row r="13" spans="1:5" ht="15" customHeight="1" x14ac:dyDescent="0.25">
      <c r="E13" s="239"/>
    </row>
    <row r="14" spans="1:5" x14ac:dyDescent="0.25">
      <c r="E14" s="248"/>
    </row>
    <row r="15" spans="1:5" x14ac:dyDescent="0.25">
      <c r="C15" s="237"/>
      <c r="E15" s="247"/>
    </row>
    <row r="18" spans="3:11" x14ac:dyDescent="0.25">
      <c r="C18" s="237"/>
    </row>
    <row r="21" spans="3:11" s="237" customFormat="1" x14ac:dyDescent="0.25"/>
    <row r="22" spans="3:11" s="237" customFormat="1" x14ac:dyDescent="0.25"/>
    <row r="24" spans="3:11" x14ac:dyDescent="0.25">
      <c r="H24" s="507"/>
      <c r="I24" s="508"/>
      <c r="K24" s="507"/>
    </row>
    <row r="34" spans="2:4" x14ac:dyDescent="0.25">
      <c r="D34" s="28" t="s">
        <v>329</v>
      </c>
    </row>
    <row r="35" spans="2:4" ht="15.75" x14ac:dyDescent="0.25">
      <c r="C35" s="78"/>
    </row>
    <row r="36" spans="2:4" x14ac:dyDescent="0.25">
      <c r="D36" s="506" t="s">
        <v>330</v>
      </c>
    </row>
    <row r="37" spans="2:4" ht="18" x14ac:dyDescent="0.35">
      <c r="B37" s="984" t="s">
        <v>328</v>
      </c>
      <c r="C37" s="984"/>
    </row>
    <row r="40" spans="2:4" x14ac:dyDescent="0.25">
      <c r="B40" s="983" t="s">
        <v>211</v>
      </c>
      <c r="C40" s="983"/>
    </row>
    <row r="56" spans="2:4" ht="15.75" x14ac:dyDescent="0.25">
      <c r="D56" s="78"/>
    </row>
    <row r="60" spans="2:4" x14ac:dyDescent="0.25">
      <c r="B60" s="982"/>
      <c r="C60" s="982"/>
    </row>
  </sheetData>
  <sheetProtection algorithmName="SHA-512" hashValue="V8Dd6uIrfFmFyMPNNmqaN2hwSLnw7Y8IKBC3LPddbBDz+CcpVYcqk3WhCkCcYTSjw0J1fe7o89S+rD2sp2zdBw==" saltValue="HsD4bzEFmbtx1Z1mTohCeg==" spinCount="100000" sheet="1" objects="1" scenarios="1"/>
  <mergeCells count="5">
    <mergeCell ref="B60:C60"/>
    <mergeCell ref="B4:C4"/>
    <mergeCell ref="B3:C3"/>
    <mergeCell ref="B37:C37"/>
    <mergeCell ref="B40:C40"/>
  </mergeCells>
  <hyperlinks>
    <hyperlink ref="C16" location="'Platform services'!A1" display="Platform services"/>
    <hyperlink ref="C2" location="Guidance!C4" display="Back to guidance"/>
    <hyperlink ref="E2" location="'All info links'!F9" display="All info links"/>
    <hyperlink ref="E4" location="'Equipment &amp; Installation'!C9" display="CALC. Equipment &amp; Installation"/>
    <hyperlink ref="E5" location="'SIM cards &amp; data'!C13" display="CALC. SIM cards &amp; data handling"/>
    <hyperlink ref="E6" location="'Automated alerts'!A1" display="CALC. Additional platform services"/>
    <hyperlink ref="E3" location="'Platform + officer support'!C7" display="CALC. Platform &amp; officer support"/>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showRowColHeaders="0" zoomScaleNormal="100" workbookViewId="0">
      <selection activeCell="I2" sqref="I2"/>
    </sheetView>
  </sheetViews>
  <sheetFormatPr defaultColWidth="9.140625" defaultRowHeight="12.75" x14ac:dyDescent="0.25"/>
  <cols>
    <col min="1" max="1" width="2.7109375" style="26" customWidth="1"/>
    <col min="2" max="2" width="52.28515625" style="26" customWidth="1"/>
    <col min="3" max="3" width="2.7109375" style="26" customWidth="1"/>
    <col min="4" max="4" width="35.7109375" style="26" customWidth="1"/>
    <col min="5" max="5" width="2.7109375" style="26" customWidth="1"/>
    <col min="6" max="7" width="25.7109375" style="26" customWidth="1"/>
    <col min="8" max="8" width="2.7109375" style="26" customWidth="1"/>
    <col min="9" max="9" width="47.42578125" style="26" customWidth="1"/>
    <col min="10" max="10" width="34.140625" style="26" customWidth="1"/>
    <col min="11" max="16384" width="9.140625" style="26"/>
  </cols>
  <sheetData>
    <row r="1" spans="1:12" ht="18" customHeight="1" x14ac:dyDescent="0.25">
      <c r="A1" s="34"/>
      <c r="B1" s="1"/>
      <c r="C1" s="1"/>
      <c r="D1" s="1"/>
      <c r="E1" s="1"/>
      <c r="F1" s="1"/>
      <c r="G1" s="267"/>
      <c r="H1" s="267"/>
    </row>
    <row r="2" spans="1:12" ht="18" customHeight="1" x14ac:dyDescent="0.25">
      <c r="A2" s="38"/>
      <c r="B2" s="80" t="s">
        <v>96</v>
      </c>
      <c r="C2" s="42"/>
      <c r="D2" s="352" t="s">
        <v>99</v>
      </c>
      <c r="E2" s="9"/>
      <c r="F2" s="924" t="s">
        <v>289</v>
      </c>
      <c r="G2" s="924"/>
      <c r="H2" s="263"/>
      <c r="I2" s="377" t="s">
        <v>205</v>
      </c>
    </row>
    <row r="3" spans="1:12" ht="18" customHeight="1" x14ac:dyDescent="0.25">
      <c r="A3" s="38"/>
      <c r="B3" s="80"/>
      <c r="C3" s="42"/>
      <c r="D3" s="309"/>
      <c r="E3" s="68"/>
      <c r="F3" s="87"/>
      <c r="G3" s="87"/>
      <c r="H3" s="87"/>
      <c r="I3" s="524" t="s">
        <v>263</v>
      </c>
    </row>
    <row r="4" spans="1:12" ht="18" customHeight="1" x14ac:dyDescent="0.25">
      <c r="A4" s="38"/>
      <c r="B4" s="45" t="s">
        <v>67</v>
      </c>
      <c r="C4" s="42"/>
      <c r="E4" s="68"/>
      <c r="F4" s="991" t="s">
        <v>73</v>
      </c>
      <c r="G4" s="991"/>
      <c r="H4" s="67"/>
      <c r="I4" s="524" t="s">
        <v>221</v>
      </c>
    </row>
    <row r="5" spans="1:12" ht="18" customHeight="1" x14ac:dyDescent="0.25">
      <c r="A5" s="33"/>
      <c r="B5" s="46" t="s">
        <v>172</v>
      </c>
      <c r="C5" s="42"/>
      <c r="E5" s="68"/>
      <c r="F5" s="989" t="s">
        <v>195</v>
      </c>
      <c r="G5" s="989"/>
      <c r="H5" s="271"/>
      <c r="I5" s="524" t="s">
        <v>455</v>
      </c>
      <c r="L5" s="524"/>
    </row>
    <row r="6" spans="1:12" ht="18" customHeight="1" x14ac:dyDescent="0.25">
      <c r="A6" s="33"/>
      <c r="B6" s="229" t="s">
        <v>68</v>
      </c>
      <c r="C6" s="43"/>
      <c r="E6" s="68"/>
      <c r="F6" s="989"/>
      <c r="G6" s="989"/>
      <c r="H6" s="271"/>
      <c r="J6" s="343"/>
    </row>
    <row r="7" spans="1:12" ht="18" customHeight="1" x14ac:dyDescent="0.25">
      <c r="A7" s="33"/>
      <c r="C7" s="43"/>
      <c r="D7" s="985" t="s">
        <v>241</v>
      </c>
      <c r="E7" s="68"/>
      <c r="F7" s="989"/>
      <c r="G7" s="989"/>
      <c r="H7" s="271"/>
    </row>
    <row r="8" spans="1:12" ht="18" customHeight="1" x14ac:dyDescent="0.25">
      <c r="A8" s="38"/>
      <c r="C8" s="44"/>
      <c r="D8" s="985"/>
      <c r="E8" s="68"/>
      <c r="F8" s="987" t="s">
        <v>242</v>
      </c>
      <c r="G8" s="987"/>
      <c r="H8" s="271"/>
      <c r="I8" s="992" t="s">
        <v>238</v>
      </c>
    </row>
    <row r="9" spans="1:12" ht="6" customHeight="1" x14ac:dyDescent="0.25">
      <c r="A9" s="38"/>
      <c r="B9" s="264"/>
      <c r="C9" s="44"/>
      <c r="D9" s="266"/>
      <c r="E9" s="68"/>
      <c r="F9" s="987"/>
      <c r="G9" s="987"/>
      <c r="H9" s="271"/>
      <c r="I9" s="993"/>
    </row>
    <row r="10" spans="1:12" ht="18" customHeight="1" x14ac:dyDescent="0.25">
      <c r="A10" s="33"/>
      <c r="B10" s="846" t="s">
        <v>173</v>
      </c>
      <c r="C10" s="44"/>
      <c r="D10" s="986" t="s">
        <v>98</v>
      </c>
      <c r="E10" s="9"/>
      <c r="F10" s="988"/>
      <c r="G10" s="988"/>
      <c r="H10" s="47"/>
      <c r="I10" s="995" t="s">
        <v>239</v>
      </c>
      <c r="J10" s="327"/>
    </row>
    <row r="11" spans="1:12" ht="18" customHeight="1" x14ac:dyDescent="0.2">
      <c r="A11" s="38"/>
      <c r="B11" s="846"/>
      <c r="C11" s="44"/>
      <c r="D11" s="986"/>
      <c r="E11" s="9"/>
      <c r="F11" s="344" t="s">
        <v>168</v>
      </c>
      <c r="G11" s="345" t="s">
        <v>169</v>
      </c>
      <c r="H11" s="48"/>
      <c r="I11" s="995"/>
      <c r="J11" s="201"/>
    </row>
    <row r="12" spans="1:12" ht="18" customHeight="1" x14ac:dyDescent="0.25">
      <c r="A12" s="34"/>
      <c r="B12" s="846"/>
      <c r="C12" s="14"/>
      <c r="D12" s="986"/>
      <c r="E12" s="68"/>
      <c r="F12" s="346" t="s">
        <v>240</v>
      </c>
      <c r="G12" s="344" t="s">
        <v>170</v>
      </c>
      <c r="H12" s="47"/>
      <c r="I12" s="995"/>
      <c r="J12" s="202"/>
    </row>
    <row r="13" spans="1:12" ht="6" customHeight="1" x14ac:dyDescent="0.25">
      <c r="A13" s="34"/>
      <c r="B13" s="238"/>
      <c r="C13" s="42"/>
      <c r="D13" s="270"/>
      <c r="E13" s="68"/>
      <c r="G13" s="331"/>
      <c r="H13" s="331"/>
      <c r="I13" s="995"/>
      <c r="J13" s="202"/>
    </row>
    <row r="14" spans="1:12" ht="18" customHeight="1" x14ac:dyDescent="0.25">
      <c r="A14" s="34"/>
      <c r="B14" s="846" t="s">
        <v>97</v>
      </c>
      <c r="C14" s="42"/>
      <c r="D14" s="986" t="s">
        <v>416</v>
      </c>
      <c r="E14" s="68"/>
      <c r="F14" s="990" t="s">
        <v>105</v>
      </c>
      <c r="G14" s="990"/>
      <c r="I14" s="995"/>
      <c r="J14" s="222"/>
    </row>
    <row r="15" spans="1:12" ht="18" customHeight="1" x14ac:dyDescent="0.25">
      <c r="A15" s="34"/>
      <c r="B15" s="846"/>
      <c r="C15" s="42"/>
      <c r="D15" s="986"/>
      <c r="E15" s="68"/>
      <c r="F15" s="990"/>
      <c r="G15" s="990"/>
      <c r="H15" s="272"/>
      <c r="I15" s="996"/>
    </row>
    <row r="16" spans="1:12" ht="18" customHeight="1" x14ac:dyDescent="0.25">
      <c r="A16" s="34"/>
      <c r="B16" s="846"/>
      <c r="C16" s="42"/>
      <c r="D16" s="986"/>
      <c r="E16" s="68"/>
      <c r="F16" s="990"/>
      <c r="G16" s="990"/>
      <c r="H16" s="272"/>
      <c r="I16" s="347"/>
    </row>
    <row r="17" spans="1:9" ht="6" customHeight="1" x14ac:dyDescent="0.25">
      <c r="A17" s="34"/>
      <c r="B17" s="238"/>
      <c r="C17" s="42"/>
      <c r="D17" s="250"/>
      <c r="E17" s="68"/>
      <c r="F17" s="272"/>
      <c r="G17" s="272"/>
      <c r="H17" s="342"/>
      <c r="I17" s="347"/>
    </row>
    <row r="18" spans="1:9" ht="18" customHeight="1" x14ac:dyDescent="0.25">
      <c r="A18" s="34"/>
      <c r="B18" s="846" t="s">
        <v>174</v>
      </c>
      <c r="C18" s="42"/>
      <c r="D18" s="986" t="s">
        <v>244</v>
      </c>
      <c r="E18" s="68"/>
      <c r="F18" s="994" t="s">
        <v>243</v>
      </c>
      <c r="G18" s="994"/>
      <c r="H18" s="342"/>
      <c r="I18" s="273"/>
    </row>
    <row r="19" spans="1:9" ht="18" customHeight="1" x14ac:dyDescent="0.25">
      <c r="A19" s="34"/>
      <c r="B19" s="846"/>
      <c r="C19" s="42"/>
      <c r="D19" s="986"/>
      <c r="E19" s="68"/>
      <c r="F19" s="994"/>
      <c r="G19" s="994"/>
      <c r="I19" s="273"/>
    </row>
    <row r="20" spans="1:9" ht="6" customHeight="1" x14ac:dyDescent="0.25">
      <c r="A20" s="34"/>
      <c r="B20" s="238"/>
      <c r="C20" s="42"/>
      <c r="D20" s="270"/>
      <c r="E20" s="9"/>
      <c r="G20" s="272"/>
      <c r="H20" s="272"/>
      <c r="I20" s="273"/>
    </row>
    <row r="21" spans="1:9" ht="18" customHeight="1" x14ac:dyDescent="0.25">
      <c r="A21" s="34"/>
      <c r="B21" s="846" t="s">
        <v>171</v>
      </c>
      <c r="C21" s="42"/>
      <c r="D21" s="997" t="s">
        <v>456</v>
      </c>
      <c r="E21" s="68"/>
      <c r="F21" s="990" t="s">
        <v>259</v>
      </c>
      <c r="G21" s="990"/>
      <c r="H21" s="272"/>
    </row>
    <row r="22" spans="1:9" ht="18" customHeight="1" x14ac:dyDescent="0.25">
      <c r="A22" s="34"/>
      <c r="B22" s="846"/>
      <c r="C22" s="42"/>
      <c r="D22" s="997"/>
      <c r="E22" s="68"/>
      <c r="F22" s="990"/>
      <c r="G22" s="990"/>
    </row>
    <row r="23" spans="1:9" ht="18" customHeight="1" x14ac:dyDescent="0.25">
      <c r="A23" s="34"/>
      <c r="B23" s="238"/>
      <c r="C23" s="42"/>
      <c r="D23" s="997"/>
      <c r="E23" s="9"/>
      <c r="F23" s="990"/>
      <c r="G23" s="990"/>
      <c r="H23" s="272"/>
    </row>
    <row r="24" spans="1:9" ht="18" customHeight="1" x14ac:dyDescent="0.25">
      <c r="A24" s="34"/>
      <c r="B24" s="238"/>
      <c r="C24" s="42"/>
      <c r="D24" s="250"/>
      <c r="E24" s="68"/>
      <c r="F24" s="990" t="s">
        <v>196</v>
      </c>
      <c r="G24" s="990"/>
      <c r="H24" s="272"/>
    </row>
    <row r="25" spans="1:9" ht="18" customHeight="1" x14ac:dyDescent="0.25">
      <c r="A25" s="34"/>
      <c r="C25" s="42"/>
      <c r="E25" s="68"/>
      <c r="F25" s="990"/>
      <c r="G25" s="990"/>
      <c r="H25" s="272"/>
    </row>
    <row r="26" spans="1:9" ht="18" customHeight="1" x14ac:dyDescent="0.25">
      <c r="A26" s="34"/>
      <c r="C26" s="42"/>
      <c r="E26" s="68"/>
      <c r="F26" s="990"/>
      <c r="G26" s="990"/>
      <c r="H26" s="341"/>
    </row>
    <row r="27" spans="1:9" ht="18" customHeight="1" x14ac:dyDescent="0.25">
      <c r="A27" s="1"/>
      <c r="C27" s="7"/>
      <c r="E27" s="9"/>
      <c r="F27" s="990"/>
      <c r="G27" s="990"/>
      <c r="H27" s="340"/>
    </row>
    <row r="28" spans="1:9" ht="18" customHeight="1" x14ac:dyDescent="0.25">
      <c r="A28" s="1"/>
      <c r="B28" s="49"/>
      <c r="C28" s="7"/>
      <c r="E28" s="9"/>
      <c r="G28" s="272"/>
      <c r="H28" s="272"/>
      <c r="I28" s="27"/>
    </row>
    <row r="29" spans="1:9" ht="18" customHeight="1" x14ac:dyDescent="0.25">
      <c r="A29" s="267"/>
      <c r="B29" s="265"/>
      <c r="C29" s="266"/>
      <c r="E29" s="68"/>
      <c r="G29" s="272"/>
      <c r="H29" s="272"/>
      <c r="I29" s="27"/>
    </row>
    <row r="30" spans="1:9" ht="18" customHeight="1" x14ac:dyDescent="0.25">
      <c r="A30" s="267"/>
      <c r="B30" s="265"/>
      <c r="C30" s="266"/>
      <c r="E30" s="68"/>
      <c r="F30" s="272"/>
      <c r="G30" s="272"/>
      <c r="H30" s="272"/>
      <c r="I30" s="27"/>
    </row>
    <row r="31" spans="1:9" ht="18" customHeight="1" x14ac:dyDescent="0.25">
      <c r="A31" s="267"/>
      <c r="B31" s="265"/>
      <c r="C31" s="266"/>
      <c r="E31" s="68"/>
      <c r="G31" s="272"/>
      <c r="H31" s="272"/>
      <c r="I31" s="27"/>
    </row>
    <row r="32" spans="1:9" ht="18" customHeight="1" x14ac:dyDescent="0.25">
      <c r="A32" s="267"/>
      <c r="B32" s="265"/>
      <c r="C32" s="266"/>
      <c r="E32" s="68"/>
      <c r="F32" s="272"/>
      <c r="G32" s="272"/>
      <c r="H32" s="272"/>
      <c r="I32" s="27"/>
    </row>
    <row r="33" spans="1:9" ht="18" customHeight="1" x14ac:dyDescent="0.25">
      <c r="A33" s="267"/>
      <c r="B33" s="265"/>
      <c r="C33" s="266"/>
      <c r="E33" s="68"/>
      <c r="F33" s="272"/>
      <c r="G33" s="272"/>
      <c r="H33" s="272"/>
      <c r="I33" s="27"/>
    </row>
    <row r="34" spans="1:9" ht="18" customHeight="1" x14ac:dyDescent="0.25">
      <c r="A34" s="267"/>
      <c r="B34" s="265"/>
      <c r="C34" s="266"/>
      <c r="E34" s="68"/>
      <c r="G34" s="272"/>
      <c r="H34" s="272"/>
      <c r="I34" s="27"/>
    </row>
    <row r="35" spans="1:9" ht="18" customHeight="1" x14ac:dyDescent="0.25">
      <c r="A35" s="267"/>
      <c r="B35" s="265"/>
      <c r="C35" s="266"/>
      <c r="E35" s="68"/>
      <c r="F35" s="272"/>
      <c r="G35" s="272"/>
      <c r="H35" s="272"/>
      <c r="I35" s="27"/>
    </row>
    <row r="36" spans="1:9" ht="18" customHeight="1" x14ac:dyDescent="0.25">
      <c r="A36" s="267"/>
      <c r="B36" s="265"/>
      <c r="C36" s="266"/>
      <c r="E36" s="68"/>
      <c r="F36" s="272"/>
      <c r="G36" s="272"/>
      <c r="H36" s="272"/>
      <c r="I36" s="27"/>
    </row>
    <row r="37" spans="1:9" ht="18" customHeight="1" x14ac:dyDescent="0.25">
      <c r="A37" s="267"/>
      <c r="B37" s="265"/>
      <c r="C37" s="266"/>
      <c r="E37" s="68"/>
      <c r="F37" s="272"/>
      <c r="G37" s="272"/>
      <c r="H37" s="272"/>
      <c r="I37" s="27"/>
    </row>
    <row r="38" spans="1:9" ht="18" customHeight="1" x14ac:dyDescent="0.25"/>
    <row r="39" spans="1:9" ht="18" customHeight="1" x14ac:dyDescent="0.25"/>
    <row r="40" spans="1:9" ht="18" customHeight="1" x14ac:dyDescent="0.25"/>
    <row r="41" spans="1:9" ht="18" customHeight="1" x14ac:dyDescent="0.25"/>
    <row r="42" spans="1:9" ht="18" customHeight="1" x14ac:dyDescent="0.25"/>
    <row r="43" spans="1:9" ht="18" customHeight="1" x14ac:dyDescent="0.25"/>
    <row r="44" spans="1:9" ht="18" customHeight="1" x14ac:dyDescent="0.25"/>
    <row r="45" spans="1:9" ht="18" customHeight="1" x14ac:dyDescent="0.25"/>
    <row r="46" spans="1:9" ht="18" customHeight="1" x14ac:dyDescent="0.25"/>
  </sheetData>
  <sheetProtection algorithmName="SHA-512" hashValue="Nus4n1xO9vJgeMj/1yncFWv1ZvZnQ1hrOfjLY81LzeVO8oN757/n6UgwOLSyIHShp4f3906lx3awDsw/CiLlmA==" saltValue="N7cBr5Y7gohPhXuZpKWpfg==" spinCount="100000" sheet="1" objects="1" scenarios="1"/>
  <mergeCells count="19">
    <mergeCell ref="F21:G23"/>
    <mergeCell ref="F24:G27"/>
    <mergeCell ref="D14:D16"/>
    <mergeCell ref="I8:I9"/>
    <mergeCell ref="F18:G19"/>
    <mergeCell ref="D18:D19"/>
    <mergeCell ref="I10:I15"/>
    <mergeCell ref="D21:D23"/>
    <mergeCell ref="F2:G2"/>
    <mergeCell ref="F8:G10"/>
    <mergeCell ref="F5:G7"/>
    <mergeCell ref="F14:G16"/>
    <mergeCell ref="F4:G4"/>
    <mergeCell ref="B14:B16"/>
    <mergeCell ref="B18:B19"/>
    <mergeCell ref="B21:B22"/>
    <mergeCell ref="B10:B12"/>
    <mergeCell ref="D7:D8"/>
    <mergeCell ref="D10:D12"/>
  </mergeCells>
  <hyperlinks>
    <hyperlink ref="F2" location="'SIM cards &amp; data'!T4" display="Back to Data Acquisition calculator"/>
    <hyperlink ref="D2" location="Guidance!C4" display="Back to Guidance"/>
    <hyperlink ref="F8:G10" location="'CSV file example'!G10" display="The columns and rows of the spreadsheet denote for each renewable energy  installation the: Example"/>
    <hyperlink ref="F2:G2" location="'SIM cards &amp; data'!A10" display="Back to CALC. SIM cards &amp; data handling"/>
    <hyperlink ref="I2" location="'All info links'!F10" display="All info links"/>
    <hyperlink ref="I4" location="'Equipment &amp; Installation'!C9" display="CALC. Equipment &amp; Installation"/>
    <hyperlink ref="I5" location="'Automated alerts'!A1" display="CALC. Additional platform services"/>
    <hyperlink ref="I3" location="'Platform + officer support'!C7" display="CALC. Platform &amp; officer support"/>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F30"/>
  <sheetViews>
    <sheetView showGridLines="0" showRowColHeaders="0" zoomScale="85" zoomScaleNormal="85" workbookViewId="0">
      <selection activeCell="G12" sqref="G12:I12"/>
    </sheetView>
  </sheetViews>
  <sheetFormatPr defaultRowHeight="15" x14ac:dyDescent="0.25"/>
  <cols>
    <col min="1" max="1" width="1.85546875" customWidth="1"/>
    <col min="2" max="2" width="26.140625" customWidth="1"/>
    <col min="3" max="3" width="11" style="17" bestFit="1" customWidth="1"/>
    <col min="4" max="4" width="13.7109375" bestFit="1" customWidth="1"/>
    <col min="5" max="5" width="20.7109375" bestFit="1" customWidth="1"/>
    <col min="7" max="7" width="15.5703125" style="17" customWidth="1"/>
    <col min="8" max="8" width="12.140625" customWidth="1"/>
    <col min="9" max="56" width="5.7109375" customWidth="1"/>
    <col min="57" max="57" width="9.85546875" customWidth="1"/>
    <col min="58" max="58" width="5.28515625" customWidth="1"/>
  </cols>
  <sheetData>
    <row r="1" spans="2:58" s="237" customFormat="1" ht="18" customHeight="1" x14ac:dyDescent="0.25">
      <c r="C1" s="17"/>
      <c r="G1" s="17"/>
    </row>
    <row r="2" spans="2:58" s="237" customFormat="1" ht="18" customHeight="1" x14ac:dyDescent="0.25">
      <c r="B2" s="927" t="s">
        <v>235</v>
      </c>
      <c r="C2" s="927"/>
      <c r="D2" s="927"/>
      <c r="E2" s="927"/>
      <c r="G2" s="17"/>
    </row>
    <row r="3" spans="2:58" s="237" customFormat="1" ht="18" customHeight="1" x14ac:dyDescent="0.25">
      <c r="C3" s="17"/>
      <c r="G3" s="17"/>
    </row>
    <row r="4" spans="2:58" ht="18" customHeight="1" x14ac:dyDescent="0.25">
      <c r="B4" s="249" t="s">
        <v>90</v>
      </c>
      <c r="G4" s="279" t="s">
        <v>245</v>
      </c>
    </row>
    <row r="5" spans="2:58" ht="18" customHeight="1" x14ac:dyDescent="0.25">
      <c r="I5" s="12" t="s">
        <v>94</v>
      </c>
    </row>
    <row r="6" spans="2:58" ht="18" customHeight="1" x14ac:dyDescent="0.25">
      <c r="B6" s="348" t="s">
        <v>89</v>
      </c>
      <c r="C6" s="349" t="s">
        <v>74</v>
      </c>
      <c r="D6" s="350" t="s">
        <v>88</v>
      </c>
      <c r="E6" s="350" t="s">
        <v>75</v>
      </c>
      <c r="G6" s="58" t="s">
        <v>91</v>
      </c>
      <c r="H6" s="58" t="s">
        <v>92</v>
      </c>
      <c r="I6" s="59">
        <v>0</v>
      </c>
      <c r="J6" s="59">
        <v>2.0833333333333332E-2</v>
      </c>
      <c r="K6" s="59">
        <v>4.1666666666666664E-2</v>
      </c>
      <c r="L6" s="59">
        <v>6.25E-2</v>
      </c>
      <c r="M6" s="59">
        <v>8.3333333333333329E-2</v>
      </c>
      <c r="N6" s="59">
        <v>0.10416666666666667</v>
      </c>
      <c r="O6" s="59">
        <v>0.125</v>
      </c>
      <c r="P6" s="59">
        <v>0.14583333333333334</v>
      </c>
      <c r="Q6" s="59">
        <v>0.16666666666666666</v>
      </c>
      <c r="R6" s="59">
        <v>0.1875</v>
      </c>
      <c r="S6" s="59">
        <v>0.20833333333333334</v>
      </c>
      <c r="T6" s="59">
        <v>0.22916666666666666</v>
      </c>
      <c r="U6" s="59">
        <v>0.25</v>
      </c>
      <c r="V6" s="59">
        <v>0.27083333333333331</v>
      </c>
      <c r="W6" s="59">
        <v>0.29166666666666669</v>
      </c>
      <c r="X6" s="59">
        <v>0.3125</v>
      </c>
      <c r="Y6" s="59">
        <v>0.33333333333333331</v>
      </c>
      <c r="Z6" s="59">
        <v>0.35416666666666669</v>
      </c>
      <c r="AA6" s="59">
        <v>0.375</v>
      </c>
      <c r="AB6" s="59">
        <v>0.39583333333333331</v>
      </c>
      <c r="AC6" s="59">
        <v>0.41666666666666669</v>
      </c>
      <c r="AD6" s="59">
        <v>0.4375</v>
      </c>
      <c r="AE6" s="59">
        <v>0.45833333333333331</v>
      </c>
      <c r="AF6" s="59">
        <v>0.47916666666666669</v>
      </c>
      <c r="AG6" s="59">
        <v>0.5</v>
      </c>
      <c r="AH6" s="59">
        <v>0.52083333333333337</v>
      </c>
      <c r="AI6" s="59">
        <v>0.54166666666666663</v>
      </c>
      <c r="AJ6" s="59">
        <v>0.5625</v>
      </c>
      <c r="AK6" s="59">
        <v>0.58333333333333337</v>
      </c>
      <c r="AL6" s="59">
        <v>0.60416666666666663</v>
      </c>
      <c r="AM6" s="59">
        <v>0.625</v>
      </c>
      <c r="AN6" s="59">
        <v>0.64583333333333337</v>
      </c>
      <c r="AO6" s="59">
        <v>0.66666666666666663</v>
      </c>
      <c r="AP6" s="59">
        <v>0.6875</v>
      </c>
      <c r="AQ6" s="59">
        <v>0.70833333333333337</v>
      </c>
      <c r="AR6" s="59">
        <v>0.72916666666666663</v>
      </c>
      <c r="AS6" s="59">
        <v>0.75</v>
      </c>
      <c r="AT6" s="59">
        <v>0.77083333333333337</v>
      </c>
      <c r="AU6" s="59">
        <v>0.79166666666666663</v>
      </c>
      <c r="AV6" s="59">
        <v>0.8125</v>
      </c>
      <c r="AW6" s="59">
        <v>0.83333333333333337</v>
      </c>
      <c r="AX6" s="59">
        <v>0.85416666666666663</v>
      </c>
      <c r="AY6" s="59">
        <v>0.875</v>
      </c>
      <c r="AZ6" s="59">
        <v>0.89583333333333337</v>
      </c>
      <c r="BA6" s="59">
        <v>0.91666666666666663</v>
      </c>
      <c r="BB6" s="59">
        <v>0.9375</v>
      </c>
      <c r="BC6" s="59">
        <v>0.95833333333333337</v>
      </c>
      <c r="BD6" s="59">
        <v>0.97916666666666663</v>
      </c>
      <c r="BE6" s="60" t="s">
        <v>93</v>
      </c>
    </row>
    <row r="7" spans="2:58" ht="18" customHeight="1" x14ac:dyDescent="0.25">
      <c r="B7" s="50" t="s">
        <v>87</v>
      </c>
      <c r="C7" s="51">
        <v>11206448</v>
      </c>
      <c r="D7" s="52">
        <v>1305.5740000000001</v>
      </c>
      <c r="E7" s="53">
        <v>41325.363298611112</v>
      </c>
      <c r="G7" s="51">
        <v>11206448</v>
      </c>
      <c r="H7" s="61">
        <v>41322</v>
      </c>
      <c r="I7" s="56">
        <v>0</v>
      </c>
      <c r="J7" s="56">
        <v>0</v>
      </c>
      <c r="K7" s="56">
        <v>0</v>
      </c>
      <c r="L7" s="56">
        <v>0</v>
      </c>
      <c r="M7" s="56">
        <v>0</v>
      </c>
      <c r="N7" s="56">
        <v>0</v>
      </c>
      <c r="O7" s="56">
        <v>0</v>
      </c>
      <c r="P7" s="56">
        <v>0</v>
      </c>
      <c r="Q7" s="56">
        <v>0</v>
      </c>
      <c r="R7" s="56">
        <v>0</v>
      </c>
      <c r="S7" s="56">
        <v>0</v>
      </c>
      <c r="T7" s="56">
        <v>0</v>
      </c>
      <c r="U7" s="56">
        <v>0</v>
      </c>
      <c r="V7" s="56">
        <v>0</v>
      </c>
      <c r="W7" s="56">
        <v>0</v>
      </c>
      <c r="X7" s="56">
        <v>0</v>
      </c>
      <c r="Y7" s="56">
        <v>7.1799999999999998E-3</v>
      </c>
      <c r="Z7" s="56">
        <v>3.1220000000000001E-2</v>
      </c>
      <c r="AA7" s="56">
        <v>5.3080000000000002E-2</v>
      </c>
      <c r="AB7" s="56">
        <v>8.276E-2</v>
      </c>
      <c r="AC7" s="56">
        <v>0.10241</v>
      </c>
      <c r="AD7" s="56">
        <v>0.39083000000000001</v>
      </c>
      <c r="AE7" s="56">
        <v>0.69771000000000005</v>
      </c>
      <c r="AF7" s="56">
        <v>0.92979000000000001</v>
      </c>
      <c r="AG7" s="56">
        <v>0.99529999999999996</v>
      </c>
      <c r="AH7" s="56">
        <v>1.0194000000000001</v>
      </c>
      <c r="AI7" s="56">
        <v>0.98209999999999997</v>
      </c>
      <c r="AJ7" s="56">
        <v>0.96272999999999997</v>
      </c>
      <c r="AK7" s="56">
        <v>0.85811000000000004</v>
      </c>
      <c r="AL7" s="56">
        <v>0.71792</v>
      </c>
      <c r="AM7" s="56">
        <v>0.59575999999999996</v>
      </c>
      <c r="AN7" s="56">
        <v>0.46783999999999998</v>
      </c>
      <c r="AO7" s="56">
        <v>0.24073</v>
      </c>
      <c r="AP7" s="56">
        <v>4.6100000000000002E-2</v>
      </c>
      <c r="AQ7" s="56">
        <v>3.0799999999999998E-3</v>
      </c>
      <c r="AR7" s="56">
        <v>0</v>
      </c>
      <c r="AS7" s="56">
        <v>0</v>
      </c>
      <c r="AT7" s="56">
        <v>0</v>
      </c>
      <c r="AU7" s="56">
        <v>0</v>
      </c>
      <c r="AV7" s="56">
        <v>0</v>
      </c>
      <c r="AW7" s="56">
        <v>0</v>
      </c>
      <c r="AX7" s="56">
        <v>0</v>
      </c>
      <c r="AY7" s="56">
        <v>0</v>
      </c>
      <c r="AZ7" s="56">
        <v>0</v>
      </c>
      <c r="BA7" s="56">
        <v>0</v>
      </c>
      <c r="BB7" s="56">
        <v>0</v>
      </c>
      <c r="BC7" s="56">
        <v>0</v>
      </c>
      <c r="BD7" s="56">
        <v>0</v>
      </c>
      <c r="BE7" s="351">
        <f>SUM(I7:BD7)/2</f>
        <v>4.5920249999999996</v>
      </c>
      <c r="BF7" s="23"/>
    </row>
    <row r="8" spans="2:58" ht="18" customHeight="1" x14ac:dyDescent="0.25">
      <c r="B8" s="54" t="s">
        <v>76</v>
      </c>
      <c r="C8" s="55">
        <v>11206533</v>
      </c>
      <c r="D8" s="56">
        <v>1465.6990000000001</v>
      </c>
      <c r="E8" s="57">
        <v>41325.36414351852</v>
      </c>
      <c r="BE8" s="328" t="s">
        <v>41</v>
      </c>
      <c r="BF8" s="23"/>
    </row>
    <row r="9" spans="2:58" ht="18" customHeight="1" x14ac:dyDescent="0.25">
      <c r="B9" s="54" t="s">
        <v>77</v>
      </c>
      <c r="C9" s="55">
        <v>11206030</v>
      </c>
      <c r="D9" s="56">
        <v>1438.02</v>
      </c>
      <c r="E9" s="57">
        <v>41325.360185185185</v>
      </c>
      <c r="G9" s="998" t="s">
        <v>99</v>
      </c>
      <c r="H9" s="998"/>
      <c r="I9" s="998"/>
      <c r="BF9" s="23"/>
    </row>
    <row r="10" spans="2:58" ht="18" customHeight="1" x14ac:dyDescent="0.25">
      <c r="B10" s="54" t="s">
        <v>78</v>
      </c>
      <c r="C10" s="55">
        <v>11206531</v>
      </c>
      <c r="D10" s="56">
        <v>1456.777</v>
      </c>
      <c r="E10" s="57">
        <v>41325.36478009259</v>
      </c>
      <c r="G10" s="999" t="s">
        <v>95</v>
      </c>
      <c r="H10" s="999"/>
      <c r="I10" s="999"/>
      <c r="BF10" s="23"/>
    </row>
    <row r="11" spans="2:58" ht="18" customHeight="1" x14ac:dyDescent="0.25">
      <c r="B11" s="54" t="s">
        <v>79</v>
      </c>
      <c r="C11" s="55">
        <v>11206453</v>
      </c>
      <c r="D11" s="56">
        <v>1489.751</v>
      </c>
      <c r="E11" s="57">
        <v>41325.362743055557</v>
      </c>
      <c r="G11" s="334"/>
      <c r="H11" s="335"/>
      <c r="I11" s="335"/>
      <c r="BF11" s="23"/>
    </row>
    <row r="12" spans="2:58" ht="18" customHeight="1" x14ac:dyDescent="0.25">
      <c r="B12" s="54" t="s">
        <v>80</v>
      </c>
      <c r="C12" s="55">
        <v>11206532</v>
      </c>
      <c r="D12" s="56">
        <v>1424.5530000000001</v>
      </c>
      <c r="E12" s="57">
        <v>41325.364583333336</v>
      </c>
      <c r="G12" s="970" t="s">
        <v>205</v>
      </c>
      <c r="H12" s="970"/>
      <c r="I12" s="970"/>
      <c r="BF12" s="23"/>
    </row>
    <row r="13" spans="2:58" ht="18" customHeight="1" x14ac:dyDescent="0.25">
      <c r="B13" s="54" t="s">
        <v>81</v>
      </c>
      <c r="C13" s="55">
        <v>11206541</v>
      </c>
      <c r="D13" s="56">
        <v>1506.5</v>
      </c>
      <c r="E13" s="57">
        <v>41325.364432870374</v>
      </c>
      <c r="G13" s="524" t="s">
        <v>263</v>
      </c>
      <c r="H13" s="239"/>
      <c r="K13" s="237"/>
      <c r="L13" s="237"/>
      <c r="BF13" s="23"/>
    </row>
    <row r="14" spans="2:58" ht="18" customHeight="1" x14ac:dyDescent="0.25">
      <c r="B14" s="54" t="s">
        <v>82</v>
      </c>
      <c r="C14" s="55">
        <v>11206538</v>
      </c>
      <c r="D14" s="56">
        <v>1480.549</v>
      </c>
      <c r="E14" s="57">
        <v>41325.36440972222</v>
      </c>
      <c r="G14" s="524" t="s">
        <v>221</v>
      </c>
      <c r="H14" s="248"/>
      <c r="K14" s="232"/>
      <c r="L14" s="232"/>
      <c r="BF14" s="23"/>
    </row>
    <row r="15" spans="2:58" ht="18" customHeight="1" x14ac:dyDescent="0.25">
      <c r="B15" s="54" t="s">
        <v>83</v>
      </c>
      <c r="C15" s="55">
        <v>11206529</v>
      </c>
      <c r="D15" s="56">
        <v>1468.8579999999999</v>
      </c>
      <c r="E15" s="57">
        <v>41325.363900462966</v>
      </c>
      <c r="G15" s="524" t="s">
        <v>288</v>
      </c>
      <c r="H15" s="251"/>
      <c r="I15" s="196"/>
      <c r="K15" s="237"/>
      <c r="L15" s="237"/>
      <c r="BF15" s="23"/>
    </row>
    <row r="16" spans="2:58" ht="18" customHeight="1" x14ac:dyDescent="0.25">
      <c r="B16" s="54" t="s">
        <v>84</v>
      </c>
      <c r="C16" s="55">
        <v>11206539</v>
      </c>
      <c r="D16" s="56">
        <v>1486.643</v>
      </c>
      <c r="E16" s="57">
        <v>41325.364861111113</v>
      </c>
      <c r="G16" s="524" t="s">
        <v>455</v>
      </c>
      <c r="H16" s="252"/>
      <c r="K16" s="237"/>
      <c r="L16" s="237"/>
      <c r="BF16" s="23"/>
    </row>
    <row r="17" spans="2:58" ht="18" customHeight="1" x14ac:dyDescent="0.25">
      <c r="B17" s="54" t="s">
        <v>85</v>
      </c>
      <c r="C17" s="55">
        <v>11206451</v>
      </c>
      <c r="D17" s="56">
        <v>1478.2</v>
      </c>
      <c r="E17" s="57">
        <v>41325.362812500003</v>
      </c>
      <c r="G17" s="248"/>
      <c r="H17" s="352"/>
      <c r="I17" s="352"/>
      <c r="J17" s="232"/>
      <c r="K17" s="232"/>
      <c r="L17" s="232"/>
      <c r="BF17" s="23"/>
    </row>
    <row r="18" spans="2:58" ht="18" customHeight="1" x14ac:dyDescent="0.25">
      <c r="B18" s="54" t="s">
        <v>86</v>
      </c>
      <c r="C18" s="55">
        <v>11206460</v>
      </c>
      <c r="D18" s="56">
        <v>1461.778</v>
      </c>
      <c r="E18" s="57">
        <v>41325.363159722219</v>
      </c>
      <c r="BF18" s="23"/>
    </row>
    <row r="19" spans="2:58" ht="18" customHeight="1" x14ac:dyDescent="0.25">
      <c r="BF19" s="23"/>
    </row>
    <row r="20" spans="2:58" ht="18" customHeight="1" x14ac:dyDescent="0.25">
      <c r="BF20" s="23"/>
    </row>
    <row r="21" spans="2:58" ht="18" customHeight="1" x14ac:dyDescent="0.25"/>
    <row r="22" spans="2:58" ht="18" customHeight="1" x14ac:dyDescent="0.25">
      <c r="H22" s="248"/>
    </row>
    <row r="23" spans="2:58" ht="18" customHeight="1" x14ac:dyDescent="0.25">
      <c r="G23" s="239"/>
      <c r="H23" s="239"/>
    </row>
    <row r="24" spans="2:58" ht="18" customHeight="1" x14ac:dyDescent="0.25">
      <c r="G24" s="248"/>
      <c r="H24" s="248"/>
    </row>
    <row r="25" spans="2:58" ht="18" customHeight="1" x14ac:dyDescent="0.25">
      <c r="I25" s="103"/>
    </row>
    <row r="26" spans="2:58" ht="18" customHeight="1" x14ac:dyDescent="0.25">
      <c r="G26" s="40"/>
    </row>
    <row r="27" spans="2:58" ht="18" customHeight="1" x14ac:dyDescent="0.25">
      <c r="G27" s="62"/>
    </row>
    <row r="28" spans="2:58" ht="18" customHeight="1" x14ac:dyDescent="0.25">
      <c r="G28" s="62"/>
    </row>
    <row r="29" spans="2:58" ht="18" customHeight="1" x14ac:dyDescent="0.25">
      <c r="G29" s="62"/>
    </row>
    <row r="30" spans="2:58" ht="18" customHeight="1" x14ac:dyDescent="0.25">
      <c r="G30" s="62"/>
    </row>
  </sheetData>
  <sheetProtection algorithmName="SHA-512" hashValue="5h7Kv15U3W7+5tXYyOCK6O+0cwQyqyNApr9HbLOfrnC4EZeMkQ/GPolfOUXdvBtRx9TSF1GZAYHf7u9QAU5ROw==" saltValue="MRh7Ev6GVWnWE/96v57WWQ==" spinCount="100000" sheet="1" objects="1" scenarios="1"/>
  <mergeCells count="4">
    <mergeCell ref="G9:I9"/>
    <mergeCell ref="G10:I10"/>
    <mergeCell ref="B2:E2"/>
    <mergeCell ref="G12:I12"/>
  </mergeCells>
  <hyperlinks>
    <hyperlink ref="G9" location="Guidance!A1" display="Back to Guidance"/>
    <hyperlink ref="BE8" location="'CSV file example'!B7" display="Back"/>
    <hyperlink ref="G12" location="'Platform Links'!F11" display="All info links"/>
    <hyperlink ref="G10:H10" location="'Data acquisition '!B2" display="Back to data acquisition"/>
    <hyperlink ref="G9:H9" location="Guidance!E4" display="Back to Guidance"/>
    <hyperlink ref="G12:I12" location="'All info links'!F11" display="All info links"/>
    <hyperlink ref="G9:I9" location="Guidance!C7" display="Back to Guidance"/>
    <hyperlink ref="G14" location="'Equipment &amp; Installation'!C9" display="CALC. Equipment &amp; Installation"/>
    <hyperlink ref="G15" location="'SIM cards &amp; data'!C13" display="CALC. SIM cards &amp; data handling"/>
    <hyperlink ref="G16" location="'Automated alerts'!A1" display="CALC. Additional platform services"/>
    <hyperlink ref="G13" location="'Platform + officer support'!C7" display="CALC. Platform &amp; officer support"/>
  </hyperlinks>
  <pageMargins left="0.7" right="0.7" top="0.75" bottom="0.75" header="0.3" footer="0.3"/>
  <ignoredErrors>
    <ignoredError sqref="BE7" formulaRange="1"/>
  </ignoredError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showRowColHeaders="0" zoomScale="85" zoomScaleNormal="85" workbookViewId="0">
      <selection activeCell="H2" sqref="H2"/>
    </sheetView>
  </sheetViews>
  <sheetFormatPr defaultColWidth="9.140625" defaultRowHeight="14.25" x14ac:dyDescent="0.2"/>
  <cols>
    <col min="1" max="1" width="2.7109375" style="97" customWidth="1"/>
    <col min="2" max="2" width="43.85546875" style="97" customWidth="1"/>
    <col min="3" max="3" width="71.85546875" style="97" customWidth="1"/>
    <col min="4" max="4" width="38.28515625" style="97" customWidth="1"/>
    <col min="5" max="5" width="2.7109375" style="97" customWidth="1"/>
    <col min="6" max="6" width="34.28515625" style="97" customWidth="1"/>
    <col min="7" max="7" width="2.28515625" style="97" customWidth="1"/>
    <col min="8" max="8" width="31.7109375" style="97" customWidth="1"/>
    <col min="9" max="16384" width="9.140625" style="97"/>
  </cols>
  <sheetData>
    <row r="1" spans="1:10" s="240" customFormat="1" x14ac:dyDescent="0.2">
      <c r="H1" s="226"/>
    </row>
    <row r="2" spans="1:10" s="240" customFormat="1" ht="15.75" x14ac:dyDescent="0.25">
      <c r="B2" s="249" t="s">
        <v>212</v>
      </c>
      <c r="C2" s="795" t="s">
        <v>455</v>
      </c>
      <c r="D2" s="328" t="s">
        <v>99</v>
      </c>
      <c r="F2" s="63"/>
      <c r="H2" s="377" t="s">
        <v>205</v>
      </c>
      <c r="J2" s="335"/>
    </row>
    <row r="3" spans="1:10" ht="15.75" x14ac:dyDescent="0.25">
      <c r="A3" s="24"/>
      <c r="D3" s="71"/>
      <c r="E3" s="71"/>
      <c r="F3" s="71"/>
      <c r="H3" s="524" t="s">
        <v>263</v>
      </c>
    </row>
    <row r="4" spans="1:10" ht="15.75" x14ac:dyDescent="0.25">
      <c r="B4" s="242" t="s">
        <v>40</v>
      </c>
      <c r="C4" s="71"/>
      <c r="D4" s="242" t="s">
        <v>178</v>
      </c>
      <c r="E4" s="71"/>
      <c r="F4" s="242" t="s">
        <v>44</v>
      </c>
      <c r="H4" s="524" t="s">
        <v>221</v>
      </c>
    </row>
    <row r="5" spans="1:10" ht="15.75" customHeight="1" x14ac:dyDescent="0.2">
      <c r="B5" s="1000" t="s">
        <v>147</v>
      </c>
      <c r="C5" s="174"/>
      <c r="D5" s="1002" t="s">
        <v>351</v>
      </c>
      <c r="E5" s="71"/>
      <c r="F5" s="1000" t="s">
        <v>226</v>
      </c>
      <c r="H5" s="524" t="s">
        <v>288</v>
      </c>
    </row>
    <row r="6" spans="1:10" ht="15.75" x14ac:dyDescent="0.25">
      <c r="B6" s="1000"/>
      <c r="C6" s="99"/>
      <c r="D6" s="1002"/>
      <c r="E6" s="175"/>
      <c r="F6" s="1000"/>
      <c r="H6" s="240"/>
      <c r="J6" s="524"/>
    </row>
    <row r="7" spans="1:10" s="240" customFormat="1" ht="15.75" x14ac:dyDescent="0.25">
      <c r="B7" s="1000"/>
      <c r="C7" s="249"/>
      <c r="D7" s="1001" t="s">
        <v>225</v>
      </c>
      <c r="E7" s="175"/>
      <c r="F7" s="1000"/>
    </row>
    <row r="8" spans="1:10" s="240" customFormat="1" ht="15.75" x14ac:dyDescent="0.25">
      <c r="B8" s="1000"/>
      <c r="C8" s="249"/>
      <c r="D8" s="1001"/>
      <c r="E8" s="175"/>
      <c r="F8" s="1000"/>
    </row>
    <row r="9" spans="1:10" s="240" customFormat="1" ht="6" customHeight="1" x14ac:dyDescent="0.25">
      <c r="B9" s="253"/>
      <c r="C9" s="249"/>
      <c r="E9" s="175"/>
      <c r="F9" s="253"/>
    </row>
    <row r="10" spans="1:10" s="240" customFormat="1" ht="15.75" customHeight="1" x14ac:dyDescent="0.25">
      <c r="B10" s="1000" t="s">
        <v>227</v>
      </c>
      <c r="C10" s="249"/>
      <c r="D10" s="1000" t="s">
        <v>352</v>
      </c>
      <c r="E10" s="175"/>
      <c r="F10" s="1001" t="s">
        <v>144</v>
      </c>
    </row>
    <row r="11" spans="1:10" s="240" customFormat="1" ht="15.75" x14ac:dyDescent="0.25">
      <c r="B11" s="1000"/>
      <c r="C11" s="249"/>
      <c r="D11" s="1000"/>
      <c r="E11" s="175"/>
      <c r="F11" s="1001"/>
      <c r="H11" s="310"/>
    </row>
    <row r="12" spans="1:10" ht="15.75" customHeight="1" x14ac:dyDescent="0.25">
      <c r="B12" s="1000"/>
      <c r="C12" s="99"/>
      <c r="D12" s="1000"/>
      <c r="E12" s="175"/>
      <c r="F12" s="1001"/>
    </row>
    <row r="13" spans="1:10" ht="6" customHeight="1" x14ac:dyDescent="0.2">
      <c r="C13" s="71"/>
      <c r="D13" s="1000"/>
      <c r="E13" s="71"/>
      <c r="F13" s="1001"/>
    </row>
    <row r="14" spans="1:10" ht="15" customHeight="1" x14ac:dyDescent="0.2">
      <c r="B14" s="1000" t="s">
        <v>435</v>
      </c>
      <c r="C14" s="71"/>
      <c r="D14" s="1000"/>
      <c r="E14" s="71"/>
      <c r="F14" s="311" t="s">
        <v>228</v>
      </c>
    </row>
    <row r="15" spans="1:10" ht="15" customHeight="1" x14ac:dyDescent="0.2">
      <c r="B15" s="1000"/>
      <c r="C15" s="71"/>
      <c r="D15" s="1000"/>
      <c r="E15" s="71"/>
      <c r="F15" s="312" t="s">
        <v>149</v>
      </c>
    </row>
    <row r="16" spans="1:10" ht="15" customHeight="1" x14ac:dyDescent="0.25">
      <c r="A16" s="201"/>
      <c r="B16" s="1000"/>
      <c r="C16" s="315" t="s">
        <v>230</v>
      </c>
      <c r="D16" s="1003" t="s">
        <v>143</v>
      </c>
      <c r="E16" s="71"/>
      <c r="F16" s="313" t="s">
        <v>150</v>
      </c>
    </row>
    <row r="17" spans="1:8" ht="6" customHeight="1" x14ac:dyDescent="0.2">
      <c r="A17" s="173"/>
      <c r="B17" s="253"/>
      <c r="C17" s="71"/>
      <c r="D17" s="1003"/>
      <c r="E17" s="71"/>
      <c r="F17" s="1005" t="s">
        <v>151</v>
      </c>
    </row>
    <row r="18" spans="1:8" s="240" customFormat="1" ht="15" customHeight="1" x14ac:dyDescent="0.2">
      <c r="A18" s="173"/>
      <c r="B18" s="1000" t="s">
        <v>436</v>
      </c>
      <c r="C18" s="71"/>
      <c r="D18" s="1003"/>
      <c r="E18" s="71"/>
      <c r="F18" s="1005"/>
    </row>
    <row r="19" spans="1:8" ht="15.75" customHeight="1" x14ac:dyDescent="0.2">
      <c r="A19" s="201"/>
      <c r="B19" s="1000"/>
      <c r="C19" s="71"/>
      <c r="D19" s="1003" t="s">
        <v>355</v>
      </c>
      <c r="E19" s="71"/>
      <c r="F19" s="1005"/>
    </row>
    <row r="20" spans="1:8" ht="12" customHeight="1" x14ac:dyDescent="0.2">
      <c r="A20" s="202"/>
      <c r="B20" s="1000"/>
      <c r="C20" s="71"/>
      <c r="D20" s="1003"/>
      <c r="E20" s="71"/>
      <c r="F20" s="226"/>
      <c r="G20" s="92"/>
      <c r="H20" s="92"/>
    </row>
    <row r="21" spans="1:8" s="240" customFormat="1" ht="6" customHeight="1" x14ac:dyDescent="0.2">
      <c r="A21" s="248"/>
      <c r="B21" s="253"/>
      <c r="C21" s="71"/>
      <c r="D21" s="1003"/>
      <c r="E21" s="71"/>
      <c r="G21" s="179"/>
      <c r="H21" s="179"/>
    </row>
    <row r="22" spans="1:8" ht="15.75" customHeight="1" x14ac:dyDescent="0.25">
      <c r="A22" s="222"/>
      <c r="B22" s="1004" t="s">
        <v>229</v>
      </c>
      <c r="C22" s="177"/>
      <c r="D22" s="1003"/>
      <c r="E22" s="93"/>
      <c r="F22" s="71"/>
      <c r="H22" s="92"/>
    </row>
    <row r="23" spans="1:8" ht="16.5" customHeight="1" x14ac:dyDescent="0.2">
      <c r="B23" s="1004"/>
      <c r="C23" s="177"/>
      <c r="D23" s="1003"/>
      <c r="E23" s="93"/>
      <c r="H23" s="92"/>
    </row>
    <row r="24" spans="1:8" ht="17.100000000000001" customHeight="1" x14ac:dyDescent="0.2">
      <c r="B24" s="1004"/>
      <c r="C24" s="177"/>
      <c r="D24" s="1003" t="s">
        <v>356</v>
      </c>
      <c r="E24" s="93"/>
      <c r="H24" s="92"/>
    </row>
    <row r="25" spans="1:8" s="240" customFormat="1" ht="17.100000000000001" customHeight="1" x14ac:dyDescent="0.2">
      <c r="B25" s="1004"/>
      <c r="C25" s="177"/>
      <c r="D25" s="1003"/>
      <c r="E25" s="224"/>
      <c r="H25" s="179"/>
    </row>
    <row r="26" spans="1:8" s="240" customFormat="1" ht="6" customHeight="1" x14ac:dyDescent="0.2">
      <c r="B26" s="1004"/>
      <c r="C26" s="177"/>
      <c r="D26" s="525"/>
      <c r="E26" s="224"/>
      <c r="H26" s="179"/>
    </row>
    <row r="27" spans="1:8" ht="17.100000000000001" customHeight="1" x14ac:dyDescent="0.2">
      <c r="B27" s="789" t="s">
        <v>148</v>
      </c>
      <c r="C27" s="177"/>
      <c r="D27" s="1009" t="s">
        <v>354</v>
      </c>
      <c r="E27" s="93"/>
      <c r="H27" s="92"/>
    </row>
    <row r="28" spans="1:8" ht="17.100000000000001" customHeight="1" x14ac:dyDescent="0.2">
      <c r="B28" s="1010" t="s">
        <v>437</v>
      </c>
      <c r="C28" s="177"/>
      <c r="D28" s="1009"/>
      <c r="E28" s="93"/>
      <c r="F28" s="178"/>
      <c r="H28" s="92"/>
    </row>
    <row r="29" spans="1:8" ht="17.100000000000001" customHeight="1" x14ac:dyDescent="0.2">
      <c r="B29" s="1011"/>
      <c r="D29" s="1009"/>
      <c r="E29" s="93"/>
      <c r="F29" s="178"/>
      <c r="H29" s="92"/>
    </row>
    <row r="30" spans="1:8" ht="17.100000000000001" customHeight="1" x14ac:dyDescent="0.25">
      <c r="B30" s="1012" t="s">
        <v>438</v>
      </c>
      <c r="C30" s="314" t="s">
        <v>231</v>
      </c>
      <c r="D30" s="1009"/>
      <c r="E30" s="93"/>
      <c r="F30" s="176"/>
      <c r="H30" s="92"/>
    </row>
    <row r="31" spans="1:8" ht="15.75" customHeight="1" x14ac:dyDescent="0.2">
      <c r="B31" s="1013"/>
      <c r="D31" s="531"/>
      <c r="E31" s="71"/>
      <c r="F31" s="71"/>
    </row>
    <row r="32" spans="1:8" ht="18.75" customHeight="1" x14ac:dyDescent="0.2">
      <c r="B32" s="791" t="s">
        <v>439</v>
      </c>
      <c r="C32" s="101"/>
      <c r="E32" s="101"/>
    </row>
    <row r="33" spans="2:6" s="731" customFormat="1" ht="18" customHeight="1" x14ac:dyDescent="0.2">
      <c r="B33" s="790" t="s">
        <v>440</v>
      </c>
      <c r="C33" s="730"/>
      <c r="E33" s="730"/>
    </row>
    <row r="34" spans="2:6" s="779" customFormat="1" ht="14.25" customHeight="1" x14ac:dyDescent="0.2">
      <c r="B34" s="780"/>
      <c r="C34" s="778"/>
      <c r="E34" s="778"/>
    </row>
    <row r="35" spans="2:6" ht="18" customHeight="1" x14ac:dyDescent="0.2">
      <c r="B35" s="1006" t="s">
        <v>353</v>
      </c>
      <c r="C35" s="1007"/>
      <c r="D35" s="1007"/>
      <c r="E35" s="1007"/>
      <c r="F35" s="1008"/>
    </row>
    <row r="36" spans="2:6" ht="15.75" x14ac:dyDescent="0.25">
      <c r="B36" s="63"/>
      <c r="D36" s="254"/>
    </row>
    <row r="37" spans="2:6" ht="14.25" customHeight="1" x14ac:dyDescent="0.2">
      <c r="D37" s="100"/>
    </row>
    <row r="39" spans="2:6" x14ac:dyDescent="0.2">
      <c r="D39" s="100"/>
    </row>
  </sheetData>
  <sheetProtection algorithmName="SHA-512" hashValue="IYGGqT9mnD+Kq59yvWQAzJeQvC7JP1HqaXXSgAIPLkS0ZX1KHqQRQV3yPbVtqaDKAtIL/iF+26DfAW5mDExIdA==" saltValue="m9QW/3mlZhoAHtq5i4umMw==" spinCount="100000" sheet="1" objects="1" scenarios="1"/>
  <mergeCells count="18">
    <mergeCell ref="B22:B26"/>
    <mergeCell ref="F17:F19"/>
    <mergeCell ref="B18:B20"/>
    <mergeCell ref="B35:F35"/>
    <mergeCell ref="D27:D30"/>
    <mergeCell ref="D24:D25"/>
    <mergeCell ref="D19:D23"/>
    <mergeCell ref="B28:B29"/>
    <mergeCell ref="B30:B31"/>
    <mergeCell ref="F5:F8"/>
    <mergeCell ref="B5:B8"/>
    <mergeCell ref="B10:B12"/>
    <mergeCell ref="F10:F13"/>
    <mergeCell ref="D5:D6"/>
    <mergeCell ref="D7:D8"/>
    <mergeCell ref="D10:D15"/>
    <mergeCell ref="B14:B16"/>
    <mergeCell ref="D16:D18"/>
  </mergeCells>
  <hyperlinks>
    <hyperlink ref="D2" location="Guidance!C4" display="General guidance"/>
    <hyperlink ref="H2" location="'All info links'!F12" display="All info links"/>
    <hyperlink ref="C2" location="'Automated alerts'!A1" display="CALC. Additional platform services"/>
    <hyperlink ref="H4" location="'Equipment &amp; Installation'!C9" display="CALC. Equipment &amp; Installation"/>
    <hyperlink ref="H5" location="'SIM cards &amp; data'!C13" display="CALC. SIM cards &amp; data handling"/>
    <hyperlink ref="H3" location="'Platform + officer support'!C7" display="CALC. Platform &amp; officer support"/>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showRowColHeaders="0" zoomScaleNormal="100" workbookViewId="0">
      <selection activeCell="I2" sqref="I2"/>
    </sheetView>
  </sheetViews>
  <sheetFormatPr defaultRowHeight="15" x14ac:dyDescent="0.25"/>
  <cols>
    <col min="1" max="1" width="2.7109375" customWidth="1"/>
    <col min="2" max="2" width="53.140625" style="237" customWidth="1"/>
    <col min="3" max="3" width="39.5703125" style="237" customWidth="1"/>
    <col min="4" max="4" width="2.7109375" style="237" customWidth="1"/>
    <col min="5" max="5" width="38" style="237" customWidth="1"/>
    <col min="6" max="6" width="5.5703125" style="237" customWidth="1"/>
    <col min="7" max="7" width="32.42578125" style="237" customWidth="1"/>
    <col min="8" max="8" width="19.85546875" style="237" customWidth="1"/>
    <col min="9" max="9" width="25.7109375" customWidth="1"/>
    <col min="10" max="10" width="9.140625" customWidth="1"/>
  </cols>
  <sheetData>
    <row r="1" spans="1:9" s="237" customFormat="1" x14ac:dyDescent="0.25"/>
    <row r="2" spans="1:9" ht="15.75" x14ac:dyDescent="0.25">
      <c r="A2" s="41"/>
      <c r="B2" s="76" t="s">
        <v>43</v>
      </c>
      <c r="C2" s="328" t="s">
        <v>99</v>
      </c>
      <c r="D2" s="328"/>
      <c r="E2" s="924" t="s">
        <v>457</v>
      </c>
      <c r="F2" s="924"/>
      <c r="G2" s="421" t="s">
        <v>221</v>
      </c>
      <c r="H2" s="268"/>
      <c r="I2" s="376" t="s">
        <v>205</v>
      </c>
    </row>
    <row r="3" spans="1:9" ht="15.75" x14ac:dyDescent="0.25">
      <c r="I3" s="524" t="s">
        <v>263</v>
      </c>
    </row>
    <row r="4" spans="1:9" s="22" customFormat="1" ht="15.75" x14ac:dyDescent="0.25">
      <c r="I4" s="524" t="s">
        <v>288</v>
      </c>
    </row>
    <row r="5" spans="1:9" ht="15.75" x14ac:dyDescent="0.25">
      <c r="I5" s="335"/>
    </row>
    <row r="6" spans="1:9" ht="15.75" x14ac:dyDescent="0.25">
      <c r="I6" s="335"/>
    </row>
    <row r="8" spans="1:9" ht="15.75" x14ac:dyDescent="0.25">
      <c r="I8" s="524"/>
    </row>
    <row r="10" spans="1:9" ht="15.75" x14ac:dyDescent="0.25">
      <c r="A10" s="201"/>
      <c r="B10" s="239"/>
      <c r="C10" s="239"/>
      <c r="D10" s="239"/>
      <c r="E10" s="239"/>
      <c r="F10" s="262"/>
      <c r="G10" s="239"/>
      <c r="H10" s="262"/>
      <c r="I10" s="524"/>
    </row>
    <row r="11" spans="1:9" s="237" customFormat="1" x14ac:dyDescent="0.25">
      <c r="A11" s="262"/>
      <c r="B11" s="262"/>
      <c r="C11" s="262"/>
      <c r="D11" s="262"/>
      <c r="E11" s="262"/>
      <c r="F11" s="262"/>
      <c r="G11" s="262"/>
      <c r="H11" s="262"/>
    </row>
    <row r="12" spans="1:9" s="237" customFormat="1" x14ac:dyDescent="0.25">
      <c r="A12" s="262"/>
      <c r="B12" s="262"/>
      <c r="C12" s="262"/>
      <c r="D12" s="262"/>
      <c r="E12" s="262"/>
      <c r="F12" s="262"/>
      <c r="G12" s="262"/>
      <c r="H12" s="262"/>
    </row>
    <row r="13" spans="1:9" s="237" customFormat="1" x14ac:dyDescent="0.25">
      <c r="A13" s="262"/>
      <c r="B13" s="262"/>
      <c r="C13" s="262"/>
      <c r="D13" s="262"/>
      <c r="E13" s="262"/>
      <c r="F13" s="262"/>
      <c r="G13" s="262"/>
      <c r="H13" s="262"/>
    </row>
    <row r="14" spans="1:9" s="237" customFormat="1" x14ac:dyDescent="0.25">
      <c r="A14" s="262"/>
      <c r="B14" s="262"/>
      <c r="C14" s="262"/>
      <c r="D14" s="262"/>
      <c r="E14" s="262"/>
      <c r="F14" s="262"/>
      <c r="G14" s="262"/>
      <c r="H14" s="262"/>
    </row>
    <row r="15" spans="1:9" s="237" customFormat="1" x14ac:dyDescent="0.25">
      <c r="A15" s="262"/>
      <c r="B15" s="262"/>
      <c r="C15" s="262"/>
      <c r="D15" s="262"/>
      <c r="E15" s="262"/>
      <c r="F15" s="262"/>
      <c r="G15" s="262"/>
      <c r="H15" s="262"/>
    </row>
    <row r="16" spans="1:9" s="237" customFormat="1" x14ac:dyDescent="0.25">
      <c r="A16" s="262"/>
      <c r="B16" s="262"/>
      <c r="C16" s="262"/>
      <c r="D16" s="262"/>
      <c r="E16" s="262"/>
      <c r="F16" s="262"/>
      <c r="G16" s="262"/>
      <c r="H16" s="262"/>
    </row>
    <row r="17" spans="1:8" s="237" customFormat="1" x14ac:dyDescent="0.25">
      <c r="A17" s="262"/>
      <c r="B17" s="262"/>
      <c r="C17" s="262"/>
      <c r="D17" s="262"/>
      <c r="E17" s="262"/>
      <c r="F17" s="262"/>
      <c r="G17" s="262"/>
      <c r="H17" s="262"/>
    </row>
    <row r="18" spans="1:8" s="237" customFormat="1" x14ac:dyDescent="0.25">
      <c r="A18" s="262"/>
      <c r="B18" s="262"/>
      <c r="C18" s="262"/>
      <c r="D18" s="262"/>
      <c r="E18" s="262"/>
      <c r="F18" s="262"/>
      <c r="G18" s="262"/>
      <c r="H18" s="262"/>
    </row>
    <row r="19" spans="1:8" x14ac:dyDescent="0.25">
      <c r="A19" s="202"/>
      <c r="B19" s="248"/>
      <c r="C19" s="248"/>
      <c r="D19" s="248"/>
      <c r="E19" s="248"/>
      <c r="F19" s="248"/>
      <c r="G19" s="248"/>
      <c r="H19" s="248"/>
    </row>
    <row r="20" spans="1:8" ht="15.75" x14ac:dyDescent="0.25">
      <c r="A20" s="86"/>
      <c r="B20" s="86"/>
      <c r="C20" s="86"/>
      <c r="D20" s="86"/>
      <c r="E20" s="86"/>
      <c r="F20" s="86"/>
      <c r="G20" s="86"/>
      <c r="H20" s="86"/>
    </row>
    <row r="21" spans="1:8" x14ac:dyDescent="0.25">
      <c r="A21" s="202"/>
      <c r="B21" s="248"/>
      <c r="C21" s="248"/>
      <c r="D21" s="248"/>
      <c r="E21" s="248"/>
      <c r="F21" s="248"/>
      <c r="G21" s="248"/>
      <c r="H21" s="248"/>
    </row>
    <row r="29" spans="1:8" s="237" customFormat="1" x14ac:dyDescent="0.25"/>
    <row r="30" spans="1:8" ht="15.75" x14ac:dyDescent="0.25">
      <c r="B30" s="1014" t="s">
        <v>146</v>
      </c>
      <c r="C30" s="1014"/>
      <c r="D30" s="71"/>
      <c r="F30" s="380"/>
      <c r="G30" s="71"/>
      <c r="H30" s="308"/>
    </row>
    <row r="31" spans="1:8" ht="15.75" x14ac:dyDescent="0.25">
      <c r="B31" s="1014" t="s">
        <v>333</v>
      </c>
      <c r="C31" s="1014"/>
      <c r="D31" s="71"/>
      <c r="F31" s="380"/>
      <c r="G31" s="71"/>
      <c r="H31" s="308"/>
    </row>
    <row r="32" spans="1:8" ht="15.75" x14ac:dyDescent="0.25">
      <c r="B32" s="1014" t="s">
        <v>332</v>
      </c>
      <c r="C32" s="1014"/>
      <c r="D32" s="71"/>
    </row>
    <row r="34" spans="2:5" ht="15.75" x14ac:dyDescent="0.25">
      <c r="B34" s="1014" t="s">
        <v>331</v>
      </c>
      <c r="C34" s="1014"/>
      <c r="D34" s="1014"/>
      <c r="E34" s="1014"/>
    </row>
    <row r="35" spans="2:5" ht="15.75" x14ac:dyDescent="0.25">
      <c r="B35" s="1014" t="s">
        <v>145</v>
      </c>
      <c r="C35" s="1014"/>
      <c r="D35" s="1014"/>
      <c r="E35" s="1014"/>
    </row>
  </sheetData>
  <sheetProtection algorithmName="SHA-512" hashValue="auDDbMUII/uYdG4G6qjT5VA/icH8vrypM/Awr9demOnL0U0DF39NtX4Fu/rRS3EI3/ayyPiUkJtQpPfM9X4UrQ==" saltValue="gZgoKuyjsBRoBuA7Xq2fuw==" spinCount="100000" sheet="1" objects="1" scenarios="1"/>
  <mergeCells count="6">
    <mergeCell ref="B35:E35"/>
    <mergeCell ref="B31:C31"/>
    <mergeCell ref="B32:C32"/>
    <mergeCell ref="B30:C30"/>
    <mergeCell ref="E2:F2"/>
    <mergeCell ref="B34:E34"/>
  </mergeCells>
  <hyperlinks>
    <hyperlink ref="C2" location="Guidance!C4" display="Back to Guidance"/>
    <hyperlink ref="G2" location="'Equipment &amp; Installation'!C54" display="CALC. Equipment &amp; Installation"/>
    <hyperlink ref="I2" location="'All info links'!F13" display="All info links"/>
    <hyperlink ref="E2" location="'Additional platform services'!A12" display="CALC. Additional platform services"/>
    <hyperlink ref="E2:F2" location="'Automated alerts'!A1" display="Back to CALC. Additional platform services"/>
    <hyperlink ref="I4" location="'SIM cards &amp; data'!C13" display="CALC. SIM cards &amp; data handling"/>
    <hyperlink ref="I3" location="'Platform + officer support'!C7" display="CALC. Platform &amp; officer support"/>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showRowColHeaders="0" zoomScale="85" zoomScaleNormal="85" workbookViewId="0">
      <selection activeCell="F4" sqref="F4"/>
    </sheetView>
  </sheetViews>
  <sheetFormatPr defaultRowHeight="15" x14ac:dyDescent="0.25"/>
  <cols>
    <col min="4" max="5" width="9.140625" style="237"/>
    <col min="6" max="6" width="35" bestFit="1" customWidth="1"/>
    <col min="7" max="7" width="2.85546875" customWidth="1"/>
    <col min="8" max="8" width="40" bestFit="1" customWidth="1"/>
  </cols>
  <sheetData>
    <row r="1" spans="1:8" x14ac:dyDescent="0.25">
      <c r="A1" s="70"/>
    </row>
    <row r="3" spans="1:8" s="65" customFormat="1" ht="21.95" customHeight="1" x14ac:dyDescent="0.25">
      <c r="F3" s="375" t="s">
        <v>206</v>
      </c>
      <c r="G3" s="64"/>
      <c r="H3" s="292" t="s">
        <v>129</v>
      </c>
    </row>
    <row r="4" spans="1:8" s="65" customFormat="1" ht="21.95" customHeight="1" x14ac:dyDescent="0.25">
      <c r="F4" s="416" t="s">
        <v>127</v>
      </c>
      <c r="G4" s="64"/>
      <c r="H4" s="513" t="s">
        <v>263</v>
      </c>
    </row>
    <row r="5" spans="1:8" s="65" customFormat="1" ht="21.95" customHeight="1" x14ac:dyDescent="0.25">
      <c r="F5" s="416" t="s">
        <v>278</v>
      </c>
      <c r="G5" s="64"/>
      <c r="H5" s="513" t="s">
        <v>221</v>
      </c>
    </row>
    <row r="6" spans="1:8" s="65" customFormat="1" ht="21.95" customHeight="1" x14ac:dyDescent="0.25">
      <c r="F6" s="732" t="s">
        <v>124</v>
      </c>
      <c r="G6" s="64"/>
      <c r="H6" s="513" t="s">
        <v>288</v>
      </c>
    </row>
    <row r="7" spans="1:8" s="65" customFormat="1" ht="21.95" customHeight="1" x14ac:dyDescent="0.25">
      <c r="F7" s="416" t="s">
        <v>126</v>
      </c>
      <c r="G7" s="64"/>
      <c r="H7" s="792" t="s">
        <v>455</v>
      </c>
    </row>
    <row r="8" spans="1:8" s="65" customFormat="1" ht="21.95" customHeight="1" x14ac:dyDescent="0.25">
      <c r="F8" s="416" t="s">
        <v>130</v>
      </c>
      <c r="G8" s="64"/>
      <c r="H8" s="434"/>
    </row>
    <row r="9" spans="1:8" s="65" customFormat="1" ht="21.95" customHeight="1" x14ac:dyDescent="0.25">
      <c r="F9" s="416" t="s">
        <v>112</v>
      </c>
      <c r="G9" s="64"/>
      <c r="H9" s="64"/>
    </row>
    <row r="10" spans="1:8" s="65" customFormat="1" ht="21.95" customHeight="1" x14ac:dyDescent="0.25">
      <c r="F10" s="416" t="s">
        <v>128</v>
      </c>
      <c r="G10" s="64"/>
      <c r="H10" s="64"/>
    </row>
    <row r="11" spans="1:8" s="65" customFormat="1" ht="21.95" customHeight="1" x14ac:dyDescent="0.25">
      <c r="F11" s="416" t="s">
        <v>198</v>
      </c>
      <c r="G11" s="64"/>
      <c r="H11" s="64"/>
    </row>
    <row r="12" spans="1:8" s="65" customFormat="1" ht="21.95" customHeight="1" x14ac:dyDescent="0.25">
      <c r="F12" s="416" t="s">
        <v>6</v>
      </c>
      <c r="G12" s="64"/>
      <c r="H12" s="64"/>
    </row>
    <row r="13" spans="1:8" s="65" customFormat="1" ht="21.95" customHeight="1" x14ac:dyDescent="0.25">
      <c r="F13" s="416" t="s">
        <v>123</v>
      </c>
      <c r="G13" s="64"/>
      <c r="H13" s="64"/>
    </row>
    <row r="14" spans="1:8" s="65" customFormat="1" ht="21.95" customHeight="1" x14ac:dyDescent="0.25">
      <c r="G14" s="64"/>
      <c r="H14" s="64"/>
    </row>
    <row r="15" spans="1:8" ht="18.75" x14ac:dyDescent="0.3">
      <c r="G15" s="39"/>
      <c r="H15" s="39"/>
    </row>
  </sheetData>
  <sheetProtection algorithmName="SHA-512" hashValue="9RRC019KgpaE9/NVlDE2QzoL0MFpmrONEcAuDRJZ+RWOfc7YC8kRR6YgSwg05923VtA4G5Kv1EouajssMSYagg==" saltValue="9kMY7gjotVzcsQA0vDhSXg==" spinCount="100000" sheet="1" objects="1" scenarios="1"/>
  <hyperlinks>
    <hyperlink ref="F4" location="Guidance!C4" display="General guidance"/>
    <hyperlink ref="F13" location="'Cost schedule'!B1" display="Cost schedule"/>
    <hyperlink ref="F6" location="'Equipment  Installation'!A1" display="Equipment details"/>
    <hyperlink ref="F7" location="Monitoring!B2" display="Monitoring diagrams"/>
    <hyperlink ref="F9" location="'Data acquisition '!B2" display="Data acquisition"/>
    <hyperlink ref="F10" location="'CSV file example'!B2" display="CSV file example"/>
    <hyperlink ref="F12" location="'Branded Platform'!B2" display="Branded dashboard"/>
    <hyperlink ref="H5" location="'Equipment &amp; Installation'!C9" display="CALC. Equipment &amp; Installation"/>
    <hyperlink ref="F5" location="'Platform &amp; additional support'!B2" display="Platform &amp; additional support"/>
    <hyperlink ref="F11" location="'Alerts. Downloads. Reports'!B2" display="Alerts/Downloads/Reports"/>
    <hyperlink ref="F8" location="Dashboard!B2" display="Dashboard displays"/>
    <hyperlink ref="H6" location="'SIM cards &amp; data'!C13" display="CALC. SIM cards &amp; data handling"/>
    <hyperlink ref="H7" location="'Automated alerts'!A1" display="CALC. Additional platform services"/>
    <hyperlink ref="H4" location="'Platform + officer support'!C7" display="CALC. Platform &amp; officer support"/>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71"/>
  <sheetViews>
    <sheetView showGridLines="0" showRowColHeaders="0" zoomScale="85" zoomScaleNormal="85" workbookViewId="0">
      <selection activeCell="M1" sqref="M1:O1"/>
    </sheetView>
  </sheetViews>
  <sheetFormatPr defaultColWidth="9.140625" defaultRowHeight="14.25" x14ac:dyDescent="0.25"/>
  <cols>
    <col min="1" max="1" width="1.28515625" style="125" customWidth="1"/>
    <col min="2" max="2" width="50.7109375" style="125" customWidth="1"/>
    <col min="3" max="3" width="1" style="132" customWidth="1"/>
    <col min="4" max="4" width="12.7109375" style="125" customWidth="1"/>
    <col min="5" max="5" width="1" style="132" customWidth="1"/>
    <col min="6" max="6" width="12.7109375" style="156" customWidth="1"/>
    <col min="7" max="7" width="1" style="156" customWidth="1"/>
    <col min="8" max="8" width="12.7109375" style="156" customWidth="1"/>
    <col min="9" max="9" width="7.7109375" style="127" customWidth="1"/>
    <col min="10" max="10" width="1" style="127" customWidth="1"/>
    <col min="11" max="11" width="50.7109375" style="127" customWidth="1"/>
    <col min="12" max="12" width="1.140625" style="128" customWidth="1"/>
    <col min="13" max="13" width="12.7109375" style="128" customWidth="1"/>
    <col min="14" max="14" width="1" style="128" customWidth="1"/>
    <col min="15" max="15" width="12.7109375" style="128" customWidth="1"/>
    <col min="16" max="16" width="1" style="128" customWidth="1"/>
    <col min="17" max="18" width="12.7109375" style="128" customWidth="1"/>
    <col min="19" max="19" width="2.7109375" style="128" customWidth="1"/>
    <col min="20" max="20" width="2.7109375" style="361" customWidth="1"/>
    <col min="21" max="21" width="68.140625" style="125" hidden="1" customWidth="1"/>
    <col min="22" max="22" width="9.42578125" style="125" hidden="1" customWidth="1"/>
    <col min="23" max="23" width="11.85546875" style="125" customWidth="1"/>
    <col min="24" max="16384" width="9.140625" style="125"/>
  </cols>
  <sheetData>
    <row r="1" spans="1:20" ht="24.95" customHeight="1" x14ac:dyDescent="0.25">
      <c r="B1" s="329" t="s">
        <v>393</v>
      </c>
      <c r="D1" s="721" t="str">
        <f>Guidance!I1</f>
        <v>v6</v>
      </c>
      <c r="E1" s="219"/>
      <c r="K1" s="891" t="s">
        <v>32</v>
      </c>
      <c r="L1" s="543"/>
      <c r="M1" s="897" t="s">
        <v>99</v>
      </c>
      <c r="N1" s="897"/>
      <c r="O1" s="897"/>
      <c r="P1" s="543"/>
      <c r="Q1" s="899" t="s">
        <v>205</v>
      </c>
      <c r="R1" s="899"/>
      <c r="S1" s="604"/>
    </row>
    <row r="2" spans="1:20" ht="6" customHeight="1" thickBot="1" x14ac:dyDescent="0.35">
      <c r="B2" s="329"/>
      <c r="D2" s="472"/>
      <c r="E2" s="219"/>
      <c r="K2" s="891"/>
      <c r="O2" s="443"/>
      <c r="P2" s="443"/>
      <c r="R2" s="558"/>
      <c r="S2" s="558"/>
    </row>
    <row r="3" spans="1:20" ht="24.95" customHeight="1" thickTop="1" thickBot="1" x14ac:dyDescent="0.3">
      <c r="B3" s="815" t="s">
        <v>317</v>
      </c>
      <c r="D3" s="771" t="str">
        <f>IF(ISBLANK(B3),0,VLOOKUP(B3,U:V,2,FALSE))</f>
        <v>&lt;</v>
      </c>
      <c r="F3" s="893" t="s">
        <v>58</v>
      </c>
      <c r="G3" s="893"/>
      <c r="H3" s="893"/>
      <c r="I3" s="893"/>
      <c r="J3" s="741"/>
      <c r="K3" s="740" t="s">
        <v>441</v>
      </c>
      <c r="M3" s="895" t="s">
        <v>462</v>
      </c>
      <c r="N3" s="895"/>
      <c r="O3" s="895"/>
      <c r="P3" s="895"/>
      <c r="Q3" s="895"/>
      <c r="R3" s="895"/>
      <c r="S3" s="558"/>
    </row>
    <row r="4" spans="1:20" ht="6" customHeight="1" thickTop="1" thickBot="1" x14ac:dyDescent="0.3">
      <c r="F4" s="209"/>
      <c r="G4" s="209"/>
      <c r="H4" s="209"/>
      <c r="I4" s="209"/>
      <c r="J4" s="209"/>
      <c r="K4" s="528"/>
      <c r="L4" s="208"/>
      <c r="M4" s="895"/>
      <c r="N4" s="895"/>
      <c r="O4" s="895"/>
      <c r="P4" s="895"/>
      <c r="Q4" s="895"/>
      <c r="R4" s="895"/>
      <c r="S4" s="338"/>
    </row>
    <row r="5" spans="1:20" s="419" customFormat="1" ht="24.95" customHeight="1" thickBot="1" x14ac:dyDescent="0.3">
      <c r="A5" s="125"/>
      <c r="B5" s="681" t="s">
        <v>257</v>
      </c>
      <c r="C5" s="123"/>
      <c r="D5" s="649">
        <f>O30+Q52</f>
        <v>0</v>
      </c>
      <c r="E5" s="133"/>
      <c r="F5" s="892" t="s">
        <v>12</v>
      </c>
      <c r="G5" s="892"/>
      <c r="H5" s="892"/>
      <c r="I5" s="892"/>
      <c r="J5" s="742"/>
      <c r="K5" s="747"/>
      <c r="M5" s="895"/>
      <c r="N5" s="895"/>
      <c r="O5" s="895"/>
      <c r="P5" s="895"/>
      <c r="Q5" s="895"/>
      <c r="R5" s="895"/>
      <c r="S5" s="621"/>
      <c r="T5" s="365"/>
    </row>
    <row r="6" spans="1:20" s="419" customFormat="1" ht="6" customHeight="1" x14ac:dyDescent="0.25">
      <c r="A6" s="125"/>
      <c r="B6" s="130"/>
      <c r="C6" s="131"/>
      <c r="D6" s="650"/>
      <c r="E6" s="133"/>
      <c r="F6" s="210"/>
      <c r="G6" s="210"/>
      <c r="H6" s="210"/>
      <c r="I6" s="210"/>
      <c r="J6" s="210"/>
      <c r="K6" s="529"/>
      <c r="L6" s="208"/>
      <c r="M6" s="895"/>
      <c r="N6" s="895"/>
      <c r="O6" s="895"/>
      <c r="P6" s="895"/>
      <c r="Q6" s="895"/>
      <c r="R6" s="895"/>
      <c r="S6" s="621"/>
      <c r="T6" s="365"/>
    </row>
    <row r="7" spans="1:20" s="419" customFormat="1" ht="24.95" customHeight="1" x14ac:dyDescent="0.25">
      <c r="B7" s="735" t="s">
        <v>418</v>
      </c>
      <c r="C7" s="122"/>
      <c r="D7" s="651">
        <f>'Equipment &amp; Installation'!D7</f>
        <v>0</v>
      </c>
      <c r="E7" s="133"/>
      <c r="F7" s="892" t="s">
        <v>11</v>
      </c>
      <c r="G7" s="892"/>
      <c r="H7" s="892"/>
      <c r="I7" s="892"/>
      <c r="J7" s="743"/>
      <c r="K7" s="747"/>
      <c r="M7" s="895"/>
      <c r="N7" s="895"/>
      <c r="O7" s="895"/>
      <c r="P7" s="895"/>
      <c r="Q7" s="895"/>
      <c r="R7" s="895"/>
      <c r="S7" s="621"/>
      <c r="T7" s="365"/>
    </row>
    <row r="8" spans="1:20" s="419" customFormat="1" ht="6" customHeight="1" x14ac:dyDescent="0.25">
      <c r="B8" s="630"/>
      <c r="C8" s="122"/>
      <c r="D8" s="652"/>
      <c r="E8" s="133"/>
      <c r="F8" s="211"/>
      <c r="G8" s="211"/>
      <c r="H8" s="211"/>
      <c r="I8" s="212"/>
      <c r="J8" s="212"/>
      <c r="K8" s="528"/>
      <c r="L8" s="550"/>
      <c r="M8" s="621"/>
      <c r="N8" s="621"/>
      <c r="O8" s="621"/>
      <c r="P8" s="621"/>
      <c r="Q8" s="621"/>
      <c r="R8" s="621"/>
      <c r="S8" s="621"/>
      <c r="T8" s="365"/>
    </row>
    <row r="9" spans="1:20" s="419" customFormat="1" ht="24.95" customHeight="1" x14ac:dyDescent="0.25">
      <c r="A9" s="133"/>
      <c r="B9" s="736" t="s">
        <v>294</v>
      </c>
      <c r="C9" s="123"/>
      <c r="D9" s="651">
        <f>'SIM cards &amp; data'!D9</f>
        <v>0</v>
      </c>
      <c r="E9" s="133"/>
      <c r="F9" s="892" t="s">
        <v>16</v>
      </c>
      <c r="G9" s="892"/>
      <c r="H9" s="892"/>
      <c r="I9" s="892"/>
      <c r="J9" s="744"/>
      <c r="K9" s="747"/>
      <c r="M9" s="895" t="s">
        <v>376</v>
      </c>
      <c r="N9" s="895"/>
      <c r="O9" s="895"/>
      <c r="P9" s="895"/>
      <c r="Q9" s="895"/>
      <c r="R9" s="895"/>
      <c r="S9" s="621"/>
      <c r="T9" s="365"/>
    </row>
    <row r="10" spans="1:20" s="419" customFormat="1" ht="6" customHeight="1" x14ac:dyDescent="0.25">
      <c r="B10" s="631"/>
      <c r="C10" s="122"/>
      <c r="D10" s="652"/>
      <c r="E10" s="133"/>
      <c r="F10" s="213"/>
      <c r="G10" s="213"/>
      <c r="H10" s="213"/>
      <c r="I10" s="214"/>
      <c r="J10" s="214"/>
      <c r="K10" s="530"/>
      <c r="L10" s="548"/>
      <c r="M10" s="895"/>
      <c r="N10" s="895"/>
      <c r="O10" s="895"/>
      <c r="P10" s="895"/>
      <c r="Q10" s="895"/>
      <c r="R10" s="895"/>
      <c r="S10" s="561"/>
      <c r="T10" s="365"/>
    </row>
    <row r="11" spans="1:20" s="419" customFormat="1" ht="24.95" customHeight="1" x14ac:dyDescent="0.25">
      <c r="B11" s="737" t="s">
        <v>18</v>
      </c>
      <c r="C11" s="123"/>
      <c r="D11" s="651">
        <f>'Automated alerts'!D11</f>
        <v>0</v>
      </c>
      <c r="E11" s="133"/>
      <c r="F11" s="892" t="s">
        <v>13</v>
      </c>
      <c r="G11" s="892"/>
      <c r="H11" s="892"/>
      <c r="I11" s="892"/>
      <c r="J11" s="745"/>
      <c r="K11" s="747"/>
      <c r="L11" s="548"/>
      <c r="M11" s="895"/>
      <c r="N11" s="895"/>
      <c r="O11" s="895"/>
      <c r="P11" s="895"/>
      <c r="Q11" s="895"/>
      <c r="R11" s="895"/>
      <c r="S11" s="620"/>
      <c r="T11" s="365"/>
    </row>
    <row r="12" spans="1:20" s="419" customFormat="1" ht="6" customHeight="1" x14ac:dyDescent="0.25">
      <c r="B12" s="632"/>
      <c r="C12" s="123"/>
      <c r="D12" s="652"/>
      <c r="E12" s="133"/>
      <c r="F12" s="215"/>
      <c r="G12" s="215"/>
      <c r="H12" s="215"/>
      <c r="I12" s="216"/>
      <c r="J12" s="216"/>
      <c r="K12" s="530"/>
      <c r="L12" s="548"/>
      <c r="M12" s="895"/>
      <c r="N12" s="895"/>
      <c r="O12" s="895"/>
      <c r="P12" s="895"/>
      <c r="Q12" s="895"/>
      <c r="R12" s="895"/>
      <c r="S12" s="620"/>
      <c r="T12" s="365"/>
    </row>
    <row r="13" spans="1:20" s="419" customFormat="1" ht="24.95" customHeight="1" x14ac:dyDescent="0.25">
      <c r="B13" s="729" t="s">
        <v>366</v>
      </c>
      <c r="C13" s="124"/>
      <c r="D13" s="774">
        <f>SUM(D5:D12)</f>
        <v>0</v>
      </c>
      <c r="E13" s="133"/>
      <c r="F13" s="892" t="s">
        <v>14</v>
      </c>
      <c r="G13" s="892"/>
      <c r="H13" s="892"/>
      <c r="I13" s="892"/>
      <c r="J13" s="746"/>
      <c r="K13" s="747"/>
      <c r="L13" s="548"/>
      <c r="M13" s="895"/>
      <c r="N13" s="895"/>
      <c r="O13" s="895"/>
      <c r="P13" s="895"/>
      <c r="Q13" s="895"/>
      <c r="R13" s="895"/>
      <c r="S13" s="620"/>
      <c r="T13" s="365"/>
    </row>
    <row r="14" spans="1:20" s="419" customFormat="1" ht="6" customHeight="1" x14ac:dyDescent="0.25">
      <c r="B14" s="566"/>
      <c r="C14" s="123"/>
      <c r="D14" s="652"/>
      <c r="E14" s="133"/>
      <c r="F14" s="217"/>
      <c r="G14" s="217"/>
      <c r="H14" s="217"/>
      <c r="I14" s="218"/>
      <c r="J14" s="218"/>
      <c r="K14" s="208"/>
      <c r="L14" s="548"/>
      <c r="M14" s="560"/>
      <c r="N14" s="560"/>
      <c r="O14" s="560"/>
      <c r="P14" s="560"/>
      <c r="Q14" s="560"/>
      <c r="R14" s="560"/>
      <c r="S14" s="560"/>
      <c r="T14" s="365"/>
    </row>
    <row r="15" spans="1:20" s="419" customFormat="1" ht="24.95" customHeight="1" x14ac:dyDescent="0.25">
      <c r="B15" s="728" t="s">
        <v>367</v>
      </c>
      <c r="C15" s="124"/>
      <c r="D15" s="775">
        <f>D13*20%</f>
        <v>0</v>
      </c>
      <c r="E15" s="734"/>
      <c r="F15" s="892" t="s">
        <v>442</v>
      </c>
      <c r="G15" s="892"/>
      <c r="H15" s="892"/>
      <c r="I15" s="892"/>
      <c r="J15" s="742"/>
      <c r="K15" s="748"/>
      <c r="L15" s="548"/>
      <c r="M15" s="896" t="s">
        <v>368</v>
      </c>
      <c r="N15" s="896"/>
      <c r="O15" s="896"/>
      <c r="P15" s="896"/>
      <c r="Q15" s="896"/>
      <c r="R15" s="896"/>
      <c r="S15" s="619"/>
      <c r="T15" s="365"/>
    </row>
    <row r="16" spans="1:20" s="419" customFormat="1" ht="6" customHeight="1" thickBot="1" x14ac:dyDescent="0.3">
      <c r="B16" s="123"/>
      <c r="C16" s="217"/>
      <c r="D16" s="217"/>
      <c r="E16" s="217"/>
      <c r="F16" s="217"/>
      <c r="G16" s="217"/>
      <c r="H16" s="217"/>
      <c r="I16" s="218"/>
      <c r="J16" s="218"/>
      <c r="K16" s="208"/>
      <c r="L16" s="208"/>
      <c r="M16" s="896"/>
      <c r="N16" s="896"/>
      <c r="O16" s="896"/>
      <c r="P16" s="896"/>
      <c r="Q16" s="896"/>
      <c r="R16" s="896"/>
      <c r="S16" s="619"/>
      <c r="T16" s="365"/>
    </row>
    <row r="17" spans="1:26" s="419" customFormat="1" ht="24.95" customHeight="1" thickBot="1" x14ac:dyDescent="0.3">
      <c r="B17" s="728" t="s">
        <v>373</v>
      </c>
      <c r="C17" s="124"/>
      <c r="D17" s="770">
        <f>D13+D15</f>
        <v>0</v>
      </c>
      <c r="E17" s="139"/>
      <c r="F17" s="892" t="s">
        <v>15</v>
      </c>
      <c r="G17" s="892"/>
      <c r="H17" s="892"/>
      <c r="I17" s="892"/>
      <c r="J17" s="742"/>
      <c r="K17" s="748"/>
      <c r="M17" s="896"/>
      <c r="N17" s="896"/>
      <c r="O17" s="896"/>
      <c r="P17" s="896"/>
      <c r="Q17" s="896"/>
      <c r="R17" s="896"/>
      <c r="S17" s="619"/>
      <c r="T17" s="365"/>
    </row>
    <row r="18" spans="1:26" s="419" customFormat="1" ht="6" customHeight="1" x14ac:dyDescent="0.25">
      <c r="B18" s="124"/>
      <c r="C18" s="124"/>
      <c r="D18" s="653"/>
      <c r="E18" s="139"/>
      <c r="J18" s="140"/>
      <c r="L18" s="549"/>
      <c r="M18" s="559"/>
      <c r="N18" s="559"/>
      <c r="O18" s="559"/>
      <c r="P18" s="559"/>
      <c r="Q18" s="559"/>
      <c r="R18" s="559"/>
      <c r="S18" s="476"/>
      <c r="T18" s="365"/>
    </row>
    <row r="19" spans="1:26" s="476" customFormat="1" ht="24.95" customHeight="1" x14ac:dyDescent="0.25">
      <c r="B19" s="729"/>
      <c r="C19" s="729"/>
      <c r="D19" s="729"/>
      <c r="E19" s="139"/>
      <c r="F19" s="892" t="s">
        <v>389</v>
      </c>
      <c r="G19" s="892"/>
      <c r="H19" s="892"/>
      <c r="I19" s="892"/>
      <c r="J19" s="140"/>
      <c r="K19" s="739"/>
      <c r="L19" s="549"/>
      <c r="M19" s="900"/>
      <c r="N19" s="901"/>
      <c r="O19" s="901"/>
      <c r="P19" s="901"/>
      <c r="Q19" s="901"/>
      <c r="R19" s="902"/>
      <c r="S19" s="559"/>
      <c r="T19" s="365"/>
    </row>
    <row r="20" spans="1:26" s="476" customFormat="1" ht="24.95" customHeight="1" x14ac:dyDescent="0.25">
      <c r="A20" s="419"/>
      <c r="E20" s="139"/>
      <c r="G20" s="557"/>
      <c r="H20" s="559"/>
      <c r="I20" s="559"/>
      <c r="J20" s="559"/>
      <c r="K20" s="559"/>
      <c r="L20" s="559"/>
      <c r="M20" s="559"/>
      <c r="N20" s="559"/>
      <c r="O20" s="559"/>
      <c r="P20" s="559"/>
      <c r="Q20" s="559"/>
      <c r="R20" s="559"/>
      <c r="S20" s="559"/>
      <c r="T20" s="365"/>
      <c r="Z20" s="17"/>
    </row>
    <row r="21" spans="1:26" s="419" customFormat="1" ht="24.95" customHeight="1" thickBot="1" x14ac:dyDescent="0.3">
      <c r="B21" s="894" t="s">
        <v>377</v>
      </c>
      <c r="C21" s="894"/>
      <c r="D21" s="894"/>
      <c r="E21" s="894"/>
      <c r="F21" s="894"/>
      <c r="G21" s="567"/>
      <c r="H21" s="567"/>
      <c r="J21" s="140"/>
      <c r="K21" s="889" t="s">
        <v>252</v>
      </c>
      <c r="L21" s="889"/>
      <c r="M21" s="889"/>
      <c r="N21" s="889"/>
      <c r="O21" s="889"/>
      <c r="P21" s="889"/>
      <c r="Q21" s="889"/>
      <c r="R21" s="889"/>
      <c r="S21" s="605"/>
      <c r="T21" s="365"/>
      <c r="Z21" s="17"/>
    </row>
    <row r="22" spans="1:26" s="419" customFormat="1" ht="24.95" customHeight="1" thickBot="1" x14ac:dyDescent="0.25">
      <c r="B22" s="750" t="s">
        <v>346</v>
      </c>
      <c r="C22" s="515"/>
      <c r="D22" s="751" t="s">
        <v>443</v>
      </c>
      <c r="E22" s="143"/>
      <c r="F22" s="751" t="s">
        <v>359</v>
      </c>
      <c r="H22" s="751" t="s">
        <v>363</v>
      </c>
      <c r="J22" s="140"/>
      <c r="K22" s="640" t="s">
        <v>347</v>
      </c>
      <c r="L22" s="336"/>
      <c r="M22" s="816" t="s">
        <v>251</v>
      </c>
      <c r="N22" s="336"/>
      <c r="P22" s="569"/>
      <c r="S22" s="476"/>
      <c r="T22" s="365"/>
    </row>
    <row r="23" spans="1:26" s="419" customFormat="1" ht="6" customHeight="1" x14ac:dyDescent="0.25">
      <c r="E23" s="139"/>
      <c r="F23" s="476"/>
      <c r="J23" s="140"/>
      <c r="K23" s="18"/>
      <c r="L23" s="336"/>
      <c r="M23" s="336"/>
      <c r="N23" s="336"/>
      <c r="O23" s="336"/>
      <c r="S23" s="476"/>
      <c r="T23" s="365"/>
    </row>
    <row r="24" spans="1:26" s="419" customFormat="1" ht="24.95" customHeight="1" x14ac:dyDescent="0.25">
      <c r="B24" s="739" t="s">
        <v>345</v>
      </c>
      <c r="D24" s="810"/>
      <c r="E24" s="582"/>
      <c r="F24" s="811"/>
      <c r="G24" s="582"/>
      <c r="H24" s="749">
        <f>D24*F24</f>
        <v>0</v>
      </c>
      <c r="J24" s="140"/>
      <c r="K24" s="641" t="s">
        <v>248</v>
      </c>
      <c r="L24" s="336"/>
      <c r="M24" s="626" t="s">
        <v>335</v>
      </c>
      <c r="N24" s="336"/>
      <c r="O24" s="718" t="s">
        <v>21</v>
      </c>
      <c r="Q24" s="680" t="s">
        <v>42</v>
      </c>
      <c r="S24" s="476"/>
      <c r="T24" s="365"/>
    </row>
    <row r="25" spans="1:26" s="419" customFormat="1" ht="6" customHeight="1" thickBot="1" x14ac:dyDescent="0.3">
      <c r="D25" s="583"/>
      <c r="E25" s="579"/>
      <c r="F25" s="584"/>
      <c r="G25" s="582"/>
      <c r="H25" s="583"/>
      <c r="J25" s="140"/>
      <c r="K25" s="393"/>
      <c r="L25" s="336"/>
      <c r="M25" s="336"/>
      <c r="N25" s="336"/>
      <c r="O25" s="336"/>
      <c r="S25" s="476"/>
      <c r="T25" s="365"/>
      <c r="U25" s="476"/>
    </row>
    <row r="26" spans="1:26" s="419" customFormat="1" ht="24.95" customHeight="1" thickBot="1" x14ac:dyDescent="0.3">
      <c r="B26" s="739" t="s">
        <v>345</v>
      </c>
      <c r="C26" s="133"/>
      <c r="D26" s="810"/>
      <c r="E26" s="585"/>
      <c r="F26" s="811"/>
      <c r="G26" s="586"/>
      <c r="H26" s="749">
        <f>D26*F26</f>
        <v>0</v>
      </c>
      <c r="I26" s="419" t="s">
        <v>258</v>
      </c>
      <c r="J26" s="140"/>
      <c r="K26" s="643" t="s">
        <v>255</v>
      </c>
      <c r="L26" s="336"/>
      <c r="M26" s="807"/>
      <c r="N26" s="336"/>
      <c r="O26" s="595">
        <f>IF(ISBLANK(K26),0,VLOOKUP(K26,U:V,2,FALSE))</f>
        <v>0</v>
      </c>
      <c r="R26" s="519"/>
      <c r="S26" s="476"/>
      <c r="T26" s="365"/>
      <c r="U26" s="476"/>
    </row>
    <row r="27" spans="1:26" s="419" customFormat="1" ht="6" customHeight="1" thickBot="1" x14ac:dyDescent="0.3">
      <c r="B27" s="446"/>
      <c r="C27" s="124"/>
      <c r="D27" s="587"/>
      <c r="E27" s="582"/>
      <c r="F27" s="588"/>
      <c r="G27" s="586"/>
      <c r="H27" s="587"/>
      <c r="J27" s="140"/>
      <c r="K27" s="518"/>
      <c r="L27" s="518"/>
      <c r="M27" s="518"/>
      <c r="N27" s="518"/>
      <c r="O27" s="518"/>
      <c r="P27" s="518"/>
      <c r="Q27" s="518"/>
      <c r="R27" s="519"/>
      <c r="S27" s="518"/>
      <c r="T27" s="365"/>
    </row>
    <row r="28" spans="1:26" s="419" customFormat="1" ht="24.95" customHeight="1" thickBot="1" x14ac:dyDescent="0.3">
      <c r="B28" s="739" t="s">
        <v>345</v>
      </c>
      <c r="D28" s="810"/>
      <c r="E28" s="579"/>
      <c r="F28" s="811"/>
      <c r="G28" s="579"/>
      <c r="H28" s="581">
        <f>D28*F28</f>
        <v>0</v>
      </c>
      <c r="I28" s="140"/>
      <c r="J28" s="140"/>
      <c r="K28" s="643" t="s">
        <v>256</v>
      </c>
      <c r="L28" s="336"/>
      <c r="M28" s="808"/>
      <c r="N28" s="336"/>
      <c r="O28" s="595">
        <f>IF(ISBLANK(K28),0,VLOOKUP(K28,U:V,2,FALSE))</f>
        <v>0</v>
      </c>
      <c r="R28" s="519"/>
      <c r="S28" s="476"/>
      <c r="T28" s="445"/>
    </row>
    <row r="29" spans="1:26" s="419" customFormat="1" ht="6" customHeight="1" thickBot="1" x14ac:dyDescent="0.3">
      <c r="B29" s="447"/>
      <c r="C29" s="133"/>
      <c r="D29" s="589"/>
      <c r="E29" s="579"/>
      <c r="F29" s="590"/>
      <c r="G29" s="585"/>
      <c r="H29" s="589"/>
      <c r="I29" s="140"/>
      <c r="J29" s="140"/>
      <c r="K29" s="476"/>
      <c r="L29" s="476"/>
      <c r="M29" s="476"/>
      <c r="N29" s="476"/>
      <c r="O29" s="597"/>
      <c r="Q29" s="336"/>
      <c r="R29" s="336"/>
      <c r="S29" s="444"/>
      <c r="T29" s="445"/>
    </row>
    <row r="30" spans="1:26" s="419" customFormat="1" ht="24.95" customHeight="1" thickBot="1" x14ac:dyDescent="0.3">
      <c r="B30" s="739" t="s">
        <v>345</v>
      </c>
      <c r="C30" s="133"/>
      <c r="D30" s="812"/>
      <c r="E30" s="579"/>
      <c r="F30" s="813"/>
      <c r="G30" s="585"/>
      <c r="H30" s="591">
        <f>D30*F30</f>
        <v>0</v>
      </c>
      <c r="J30" s="123"/>
      <c r="K30" s="890" t="s">
        <v>390</v>
      </c>
      <c r="L30" s="890"/>
      <c r="M30" s="890"/>
      <c r="N30" s="541"/>
      <c r="O30" s="628">
        <f>SUM(O26:O29)</f>
        <v>0</v>
      </c>
      <c r="P30" s="541"/>
      <c r="Q30" s="541"/>
      <c r="S30" s="476"/>
      <c r="T30" s="360"/>
    </row>
    <row r="31" spans="1:26" s="133" customFormat="1" ht="6" customHeight="1" x14ac:dyDescent="0.25">
      <c r="B31" s="447"/>
      <c r="D31" s="589"/>
      <c r="E31" s="579"/>
      <c r="F31" s="590"/>
      <c r="G31" s="585"/>
      <c r="H31" s="589"/>
      <c r="I31" s="123"/>
      <c r="J31" s="123"/>
      <c r="T31" s="360"/>
    </row>
    <row r="32" spans="1:26" s="133" customFormat="1" ht="24.95" customHeight="1" x14ac:dyDescent="0.2">
      <c r="B32" s="739" t="s">
        <v>345</v>
      </c>
      <c r="D32" s="810"/>
      <c r="E32" s="592"/>
      <c r="F32" s="814"/>
      <c r="G32" s="592"/>
      <c r="H32" s="581">
        <f>D32*F32</f>
        <v>0</v>
      </c>
      <c r="I32" s="123"/>
      <c r="J32" s="123"/>
      <c r="P32" s="568"/>
      <c r="Q32" s="568"/>
      <c r="T32" s="360"/>
    </row>
    <row r="33" spans="1:20" s="133" customFormat="1" ht="6" customHeight="1" thickBot="1" x14ac:dyDescent="0.3">
      <c r="B33" s="138"/>
      <c r="D33" s="593"/>
      <c r="E33" s="592"/>
      <c r="F33" s="594"/>
      <c r="G33" s="592"/>
      <c r="H33" s="593"/>
      <c r="I33" s="123"/>
      <c r="J33" s="123"/>
      <c r="T33" s="360"/>
    </row>
    <row r="34" spans="1:20" s="476" customFormat="1" ht="24.95" customHeight="1" thickBot="1" x14ac:dyDescent="0.25">
      <c r="A34" s="133"/>
      <c r="B34" s="739" t="s">
        <v>345</v>
      </c>
      <c r="C34" s="133"/>
      <c r="D34" s="810"/>
      <c r="E34" s="592"/>
      <c r="F34" s="814"/>
      <c r="G34" s="592"/>
      <c r="H34" s="581">
        <f>D34*F34</f>
        <v>0</v>
      </c>
      <c r="I34" s="133"/>
      <c r="J34" s="133"/>
      <c r="K34" s="642" t="s">
        <v>25</v>
      </c>
      <c r="L34" s="133"/>
      <c r="N34" s="568"/>
      <c r="O34" s="816" t="s">
        <v>251</v>
      </c>
      <c r="Q34" s="416" t="s">
        <v>42</v>
      </c>
      <c r="T34" s="365"/>
    </row>
    <row r="35" spans="1:20" s="476" customFormat="1" ht="6" customHeight="1" x14ac:dyDescent="0.25">
      <c r="A35" s="133"/>
      <c r="B35" s="138"/>
      <c r="C35" s="133"/>
      <c r="D35" s="593"/>
      <c r="E35" s="592"/>
      <c r="F35" s="594"/>
      <c r="G35" s="592"/>
      <c r="H35" s="593"/>
      <c r="I35" s="133"/>
      <c r="J35" s="133"/>
      <c r="K35" s="419"/>
      <c r="L35" s="133"/>
      <c r="M35" s="133"/>
      <c r="N35" s="133"/>
      <c r="O35" s="133"/>
      <c r="P35" s="336"/>
      <c r="Q35" s="336"/>
      <c r="R35" s="336"/>
      <c r="S35" s="559"/>
      <c r="T35" s="365"/>
    </row>
    <row r="36" spans="1:20" s="476" customFormat="1" ht="24.95" customHeight="1" x14ac:dyDescent="0.25">
      <c r="A36" s="133"/>
      <c r="B36" s="739" t="s">
        <v>345</v>
      </c>
      <c r="C36" s="133"/>
      <c r="D36" s="810"/>
      <c r="E36" s="592"/>
      <c r="F36" s="814"/>
      <c r="G36" s="592"/>
      <c r="H36" s="581">
        <f>D36*F36</f>
        <v>0</v>
      </c>
      <c r="I36" s="133"/>
      <c r="J36" s="133"/>
      <c r="K36" s="712" t="s">
        <v>26</v>
      </c>
      <c r="L36" s="133"/>
      <c r="M36" s="164" t="s">
        <v>22</v>
      </c>
      <c r="N36" s="133"/>
      <c r="O36" s="164" t="s">
        <v>23</v>
      </c>
      <c r="P36" s="559"/>
      <c r="Q36" s="164" t="s">
        <v>21</v>
      </c>
      <c r="R36" s="336"/>
      <c r="T36" s="365"/>
    </row>
    <row r="37" spans="1:20" s="476" customFormat="1" ht="6" customHeight="1" thickBot="1" x14ac:dyDescent="0.3">
      <c r="A37" s="133"/>
      <c r="B37" s="138"/>
      <c r="C37" s="133"/>
      <c r="D37" s="593"/>
      <c r="E37" s="592"/>
      <c r="F37" s="594"/>
      <c r="G37" s="592"/>
      <c r="H37" s="593"/>
      <c r="I37" s="133"/>
      <c r="J37" s="133"/>
      <c r="K37" s="419"/>
      <c r="L37" s="133"/>
      <c r="M37" s="336"/>
      <c r="N37" s="133"/>
      <c r="O37" s="336"/>
      <c r="P37" s="336"/>
      <c r="Q37" s="336"/>
      <c r="R37" s="336"/>
      <c r="T37" s="365"/>
    </row>
    <row r="38" spans="1:20" s="476" customFormat="1" ht="24.95" customHeight="1" thickBot="1" x14ac:dyDescent="0.3">
      <c r="A38" s="133"/>
      <c r="B38" s="739" t="s">
        <v>345</v>
      </c>
      <c r="C38" s="133"/>
      <c r="D38" s="810"/>
      <c r="E38" s="592"/>
      <c r="F38" s="814"/>
      <c r="G38" s="592"/>
      <c r="H38" s="581">
        <f>D38*F38</f>
        <v>0</v>
      </c>
      <c r="I38" s="133"/>
      <c r="J38" s="133"/>
      <c r="K38" s="643" t="s">
        <v>247</v>
      </c>
      <c r="L38" s="133"/>
      <c r="M38" s="573">
        <f>IF(ISBLANK(K38),0,VLOOKUP(K38,U:XY,2,FALSE))</f>
        <v>0</v>
      </c>
      <c r="N38" s="592"/>
      <c r="O38" s="809"/>
      <c r="P38" s="596"/>
      <c r="Q38" s="598">
        <f>M38*O38</f>
        <v>0</v>
      </c>
      <c r="R38" s="336"/>
      <c r="T38" s="365"/>
    </row>
    <row r="39" spans="1:20" s="476" customFormat="1" ht="6" customHeight="1" x14ac:dyDescent="0.25">
      <c r="A39" s="133"/>
      <c r="B39" s="138"/>
      <c r="C39" s="133"/>
      <c r="D39" s="593"/>
      <c r="E39" s="592"/>
      <c r="F39" s="594"/>
      <c r="G39" s="592"/>
      <c r="H39" s="593"/>
      <c r="I39" s="133"/>
      <c r="J39" s="133"/>
      <c r="K39" s="516"/>
      <c r="L39" s="133"/>
      <c r="M39" s="133"/>
      <c r="N39" s="133"/>
      <c r="O39" s="133"/>
      <c r="P39" s="336"/>
      <c r="Q39" s="136"/>
      <c r="R39" s="336"/>
      <c r="S39" s="517"/>
      <c r="T39" s="365"/>
    </row>
    <row r="40" spans="1:20" s="476" customFormat="1" ht="24.95" customHeight="1" x14ac:dyDescent="0.25">
      <c r="A40" s="133"/>
      <c r="B40" s="739" t="s">
        <v>345</v>
      </c>
      <c r="C40" s="133"/>
      <c r="D40" s="810"/>
      <c r="E40" s="592"/>
      <c r="F40" s="814"/>
      <c r="G40" s="592"/>
      <c r="H40" s="581">
        <f>D40*F40</f>
        <v>0</v>
      </c>
      <c r="I40" s="133"/>
      <c r="J40" s="133"/>
      <c r="R40" s="336"/>
      <c r="S40" s="517"/>
      <c r="T40" s="365"/>
    </row>
    <row r="41" spans="1:20" s="476" customFormat="1" ht="6" customHeight="1" thickBot="1" x14ac:dyDescent="0.3">
      <c r="A41" s="133"/>
      <c r="B41" s="138"/>
      <c r="C41" s="133"/>
      <c r="D41" s="593"/>
      <c r="E41" s="592"/>
      <c r="F41" s="594"/>
      <c r="G41" s="592"/>
      <c r="H41" s="593"/>
      <c r="I41" s="133"/>
      <c r="J41" s="133"/>
      <c r="K41" s="419"/>
      <c r="L41" s="516"/>
      <c r="M41" s="516"/>
      <c r="N41" s="516"/>
      <c r="O41" s="516"/>
      <c r="P41" s="336"/>
      <c r="R41" s="514"/>
      <c r="S41" s="514"/>
      <c r="T41" s="365"/>
    </row>
    <row r="42" spans="1:20" s="476" customFormat="1" ht="24.95" customHeight="1" thickBot="1" x14ac:dyDescent="0.25">
      <c r="A42" s="133"/>
      <c r="B42" s="739" t="s">
        <v>345</v>
      </c>
      <c r="C42" s="133"/>
      <c r="D42" s="810"/>
      <c r="E42" s="592"/>
      <c r="F42" s="814"/>
      <c r="G42" s="592"/>
      <c r="H42" s="581">
        <f>D42*F42</f>
        <v>0</v>
      </c>
      <c r="I42" s="133"/>
      <c r="J42" s="133"/>
      <c r="K42" s="710" t="s">
        <v>24</v>
      </c>
      <c r="L42" s="516"/>
      <c r="N42" s="568"/>
      <c r="O42" s="816" t="s">
        <v>251</v>
      </c>
      <c r="P42" s="568"/>
      <c r="Q42" s="416" t="s">
        <v>42</v>
      </c>
      <c r="T42" s="365"/>
    </row>
    <row r="43" spans="1:20" s="476" customFormat="1" ht="6" customHeight="1" thickBot="1" x14ac:dyDescent="0.3">
      <c r="A43" s="133"/>
      <c r="B43" s="138"/>
      <c r="C43" s="133"/>
      <c r="D43" s="448"/>
      <c r="E43" s="133"/>
      <c r="F43" s="544"/>
      <c r="G43" s="133"/>
      <c r="H43" s="448"/>
      <c r="I43" s="133"/>
      <c r="J43" s="133"/>
      <c r="K43" s="123"/>
      <c r="L43" s="516"/>
      <c r="M43" s="516"/>
      <c r="N43" s="516"/>
      <c r="O43" s="516"/>
      <c r="P43" s="144"/>
      <c r="Q43" s="138"/>
      <c r="R43" s="142"/>
      <c r="S43" s="142"/>
      <c r="T43" s="365"/>
    </row>
    <row r="44" spans="1:20" s="476" customFormat="1" ht="24.95" customHeight="1" thickBot="1" x14ac:dyDescent="0.3">
      <c r="A44" s="133"/>
      <c r="B44" s="887" t="s">
        <v>360</v>
      </c>
      <c r="C44" s="887"/>
      <c r="D44" s="887"/>
      <c r="E44" s="133"/>
      <c r="F44" s="752">
        <f>SUM(F24:F43)</f>
        <v>0</v>
      </c>
      <c r="G44" s="592"/>
      <c r="H44" s="753">
        <f>SUM(H24:H43)</f>
        <v>0</v>
      </c>
      <c r="I44" s="133"/>
      <c r="J44" s="133"/>
      <c r="K44" s="711" t="s">
        <v>60</v>
      </c>
      <c r="L44" s="516"/>
      <c r="M44" s="717" t="s">
        <v>22</v>
      </c>
      <c r="N44" s="624"/>
      <c r="O44" s="717" t="s">
        <v>23</v>
      </c>
      <c r="P44" s="162"/>
      <c r="Q44" s="717" t="s">
        <v>21</v>
      </c>
      <c r="R44" s="143"/>
      <c r="T44" s="365"/>
    </row>
    <row r="45" spans="1:20" s="476" customFormat="1" ht="6" customHeight="1" thickBot="1" x14ac:dyDescent="0.3">
      <c r="A45" s="133"/>
      <c r="B45" s="138"/>
      <c r="C45" s="133"/>
      <c r="D45" s="448"/>
      <c r="E45" s="133"/>
      <c r="F45" s="544"/>
      <c r="G45" s="133"/>
      <c r="H45" s="448"/>
      <c r="I45" s="133"/>
      <c r="J45" s="133"/>
      <c r="K45" s="123"/>
      <c r="L45" s="624"/>
      <c r="M45" s="624"/>
      <c r="N45" s="624"/>
      <c r="O45" s="624"/>
      <c r="P45" s="144"/>
      <c r="Q45" s="138"/>
      <c r="R45" s="142"/>
      <c r="S45" s="142"/>
      <c r="T45" s="365"/>
    </row>
    <row r="46" spans="1:20" s="476" customFormat="1" ht="24.95" customHeight="1" thickBot="1" x14ac:dyDescent="0.3">
      <c r="A46" s="133"/>
      <c r="I46" s="133"/>
      <c r="J46" s="133"/>
      <c r="K46" s="643" t="s">
        <v>33</v>
      </c>
      <c r="L46" s="516"/>
      <c r="M46" s="573">
        <f>IF(ISBLANK(K46),0,VLOOKUP(K46,U:V,2,FALSE))</f>
        <v>0</v>
      </c>
      <c r="N46" s="599"/>
      <c r="O46" s="809"/>
      <c r="P46" s="566"/>
      <c r="Q46" s="600">
        <f>M46*O46</f>
        <v>0</v>
      </c>
      <c r="R46" s="143"/>
      <c r="T46" s="365"/>
    </row>
    <row r="47" spans="1:20" s="476" customFormat="1" ht="24.95" customHeight="1" thickBot="1" x14ac:dyDescent="0.3">
      <c r="A47" s="133"/>
      <c r="B47" s="138"/>
      <c r="C47" s="133"/>
      <c r="D47" s="448"/>
      <c r="E47" s="133"/>
      <c r="F47" s="448"/>
      <c r="G47" s="133"/>
      <c r="H47" s="159"/>
      <c r="I47" s="133"/>
      <c r="J47" s="133"/>
      <c r="K47" s="643" t="s">
        <v>33</v>
      </c>
      <c r="M47" s="573">
        <f>IF(ISBLANK(K47),0,VLOOKUP(K47,U:V,2,FALSE))</f>
        <v>0</v>
      </c>
      <c r="N47" s="599"/>
      <c r="O47" s="809"/>
      <c r="P47" s="566"/>
      <c r="Q47" s="600">
        <f>M47*O47</f>
        <v>0</v>
      </c>
      <c r="R47" s="133"/>
      <c r="T47" s="365"/>
    </row>
    <row r="48" spans="1:20" s="132" customFormat="1" ht="24.95" customHeight="1" thickBot="1" x14ac:dyDescent="0.3">
      <c r="A48" s="129"/>
      <c r="B48" s="129"/>
      <c r="C48" s="129"/>
      <c r="D48" s="129"/>
      <c r="E48" s="129"/>
      <c r="F48" s="128"/>
      <c r="G48" s="128"/>
      <c r="H48" s="128"/>
      <c r="I48" s="128"/>
      <c r="J48" s="128"/>
      <c r="K48" s="643" t="s">
        <v>33</v>
      </c>
      <c r="L48" s="516"/>
      <c r="M48" s="573">
        <f>IF(ISBLANK(K48),0,VLOOKUP(K48,U:V,2,FALSE))</f>
        <v>0</v>
      </c>
      <c r="N48" s="599"/>
      <c r="O48" s="809"/>
      <c r="P48" s="566"/>
      <c r="Q48" s="600">
        <f>M48*O48</f>
        <v>0</v>
      </c>
      <c r="R48" s="542"/>
      <c r="S48" s="542"/>
      <c r="T48" s="361"/>
    </row>
    <row r="49" spans="1:22" s="476" customFormat="1" ht="6" customHeight="1" thickBot="1" x14ac:dyDescent="0.3">
      <c r="A49" s="133"/>
      <c r="B49" s="138"/>
      <c r="C49" s="133"/>
      <c r="D49" s="448"/>
      <c r="E49" s="133"/>
      <c r="F49" s="448"/>
      <c r="G49" s="133"/>
      <c r="H49" s="159"/>
      <c r="I49" s="133"/>
      <c r="J49" s="133"/>
      <c r="K49" s="163"/>
      <c r="L49" s="516"/>
      <c r="M49" s="516"/>
      <c r="N49" s="516"/>
      <c r="O49" s="163"/>
      <c r="P49" s="255"/>
      <c r="Q49" s="520"/>
      <c r="R49" s="133"/>
      <c r="T49" s="365"/>
    </row>
    <row r="50" spans="1:22" s="132" customFormat="1" ht="24.95" customHeight="1" thickBot="1" x14ac:dyDescent="0.3">
      <c r="A50" s="129"/>
      <c r="B50" s="129"/>
      <c r="C50" s="129"/>
      <c r="D50" s="129"/>
      <c r="E50" s="129"/>
      <c r="F50" s="128"/>
      <c r="G50" s="128"/>
      <c r="H50" s="128"/>
      <c r="I50" s="128"/>
      <c r="J50" s="128"/>
      <c r="L50" s="898"/>
      <c r="M50" s="898"/>
      <c r="N50" s="542"/>
      <c r="O50" s="738">
        <f>SUM(O46:O49)</f>
        <v>0</v>
      </c>
      <c r="P50" s="601"/>
      <c r="Q50" s="627">
        <f>SUM(Q46:Q49)</f>
        <v>0</v>
      </c>
      <c r="R50" s="128"/>
      <c r="S50" s="128"/>
      <c r="T50" s="361"/>
    </row>
    <row r="51" spans="1:22" s="476" customFormat="1" ht="6" customHeight="1" thickBot="1" x14ac:dyDescent="0.3">
      <c r="A51" s="133"/>
      <c r="B51" s="138"/>
      <c r="C51" s="133"/>
      <c r="D51" s="448"/>
      <c r="E51" s="133"/>
      <c r="F51" s="448"/>
      <c r="G51" s="133"/>
      <c r="H51" s="159"/>
      <c r="I51" s="133"/>
      <c r="J51" s="133"/>
      <c r="K51" s="163"/>
      <c r="L51" s="624"/>
      <c r="M51" s="624"/>
      <c r="N51" s="624"/>
      <c r="O51" s="466"/>
      <c r="P51" s="255"/>
      <c r="Q51" s="520"/>
      <c r="R51" s="133"/>
      <c r="T51" s="365"/>
    </row>
    <row r="52" spans="1:22" s="132" customFormat="1" ht="24.95" customHeight="1" thickBot="1" x14ac:dyDescent="0.3">
      <c r="A52" s="129"/>
      <c r="B52" s="129"/>
      <c r="C52" s="129"/>
      <c r="D52" s="129"/>
      <c r="E52" s="133"/>
      <c r="F52" s="450"/>
      <c r="G52" s="133"/>
      <c r="H52" s="133"/>
      <c r="I52" s="133"/>
      <c r="J52" s="128"/>
      <c r="K52" s="888" t="s">
        <v>340</v>
      </c>
      <c r="L52" s="888"/>
      <c r="M52" s="888"/>
      <c r="N52" s="888"/>
      <c r="O52" s="888"/>
      <c r="P52" s="542"/>
      <c r="Q52" s="628">
        <f>Q38+Q50</f>
        <v>0</v>
      </c>
      <c r="R52" s="128"/>
      <c r="S52" s="128"/>
      <c r="T52" s="373"/>
    </row>
    <row r="53" spans="1:22" s="132" customFormat="1" ht="20.100000000000001" customHeight="1" x14ac:dyDescent="0.25">
      <c r="A53" s="129"/>
      <c r="B53" s="129"/>
      <c r="C53" s="129"/>
      <c r="D53" s="129"/>
      <c r="E53" s="129"/>
      <c r="F53" s="128"/>
      <c r="G53" s="128"/>
      <c r="H53" s="128"/>
      <c r="I53" s="128"/>
      <c r="J53" s="128"/>
      <c r="K53" s="128"/>
      <c r="L53" s="128"/>
      <c r="M53" s="128"/>
      <c r="N53" s="128"/>
      <c r="O53" s="128"/>
      <c r="P53" s="128"/>
      <c r="Q53" s="128"/>
      <c r="R53" s="128"/>
      <c r="S53" s="128"/>
      <c r="T53" s="361"/>
    </row>
    <row r="54" spans="1:22" s="132" customFormat="1" ht="20.100000000000001" customHeight="1" x14ac:dyDescent="0.25">
      <c r="A54" s="129"/>
      <c r="B54" s="129"/>
      <c r="C54" s="129"/>
      <c r="D54" s="129"/>
      <c r="E54" s="129"/>
      <c r="F54" s="129"/>
      <c r="G54" s="128"/>
      <c r="H54" s="128"/>
      <c r="I54" s="128"/>
      <c r="J54" s="128"/>
      <c r="K54" s="128"/>
      <c r="L54" s="128"/>
      <c r="M54" s="128"/>
      <c r="N54" s="128"/>
      <c r="O54" s="128"/>
      <c r="P54" s="128"/>
      <c r="Q54" s="128"/>
      <c r="R54" s="128"/>
      <c r="S54" s="128"/>
      <c r="T54" s="361"/>
      <c r="U54" s="485" t="s">
        <v>317</v>
      </c>
      <c r="V54" s="486" t="s">
        <v>323</v>
      </c>
    </row>
    <row r="55" spans="1:22" s="132" customFormat="1" ht="20.100000000000001" customHeight="1" x14ac:dyDescent="0.25">
      <c r="A55" s="129"/>
      <c r="B55" s="129"/>
      <c r="C55" s="129"/>
      <c r="D55" s="129"/>
      <c r="E55" s="129"/>
      <c r="F55" s="129"/>
      <c r="G55" s="128"/>
      <c r="H55" s="128"/>
      <c r="I55" s="128"/>
      <c r="J55" s="128"/>
      <c r="K55" s="128"/>
      <c r="L55" s="128"/>
      <c r="M55" s="128"/>
      <c r="N55" s="128"/>
      <c r="O55" s="128"/>
      <c r="P55" s="128"/>
      <c r="Q55" s="128"/>
      <c r="R55" s="128"/>
      <c r="S55" s="128"/>
      <c r="T55" s="361"/>
      <c r="U55" s="146" t="s">
        <v>318</v>
      </c>
      <c r="V55" s="486" t="s">
        <v>320</v>
      </c>
    </row>
    <row r="56" spans="1:22" s="132" customFormat="1" ht="20.100000000000001" customHeight="1" x14ac:dyDescent="0.25">
      <c r="A56" s="129"/>
      <c r="B56" s="129"/>
      <c r="C56" s="129"/>
      <c r="D56" s="129"/>
      <c r="E56" s="129"/>
      <c r="F56" s="128"/>
      <c r="G56" s="128"/>
      <c r="H56" s="128"/>
      <c r="I56" s="128"/>
      <c r="J56" s="128"/>
      <c r="K56" s="128"/>
      <c r="L56" s="128"/>
      <c r="M56" s="128"/>
      <c r="N56" s="128"/>
      <c r="O56" s="128"/>
      <c r="P56" s="128"/>
      <c r="Q56" s="128"/>
      <c r="R56" s="128"/>
      <c r="S56" s="128"/>
      <c r="T56" s="361"/>
      <c r="U56" s="146" t="s">
        <v>319</v>
      </c>
      <c r="V56" s="486" t="s">
        <v>321</v>
      </c>
    </row>
    <row r="57" spans="1:22" s="132" customFormat="1" ht="20.100000000000001" customHeight="1" thickBot="1" x14ac:dyDescent="0.3">
      <c r="A57" s="129"/>
      <c r="B57" s="129"/>
      <c r="C57" s="129"/>
      <c r="D57" s="129"/>
      <c r="E57" s="129"/>
      <c r="F57" s="128"/>
      <c r="G57" s="128"/>
      <c r="H57" s="128"/>
      <c r="I57" s="128"/>
      <c r="J57" s="128"/>
      <c r="K57" s="128"/>
      <c r="L57" s="128"/>
      <c r="M57" s="128"/>
      <c r="N57" s="128"/>
      <c r="O57" s="128"/>
      <c r="P57" s="128"/>
      <c r="Q57" s="128"/>
      <c r="R57" s="128"/>
      <c r="S57" s="128"/>
      <c r="T57" s="361"/>
    </row>
    <row r="58" spans="1:22" s="132" customFormat="1" ht="20.100000000000001" customHeight="1" thickTop="1" thickBot="1" x14ac:dyDescent="0.3">
      <c r="A58" s="129"/>
      <c r="B58" s="129"/>
      <c r="C58" s="129"/>
      <c r="D58" s="129"/>
      <c r="E58" s="129"/>
      <c r="F58" s="128"/>
      <c r="G58" s="128"/>
      <c r="H58" s="128"/>
      <c r="I58" s="128"/>
      <c r="J58" s="128"/>
      <c r="K58" s="128"/>
      <c r="L58" s="128"/>
      <c r="M58" s="128"/>
      <c r="N58" s="128"/>
      <c r="O58" s="128"/>
      <c r="P58" s="128"/>
      <c r="Q58" s="128"/>
      <c r="R58" s="128"/>
      <c r="S58" s="128"/>
      <c r="T58" s="361"/>
      <c r="U58" s="452" t="s">
        <v>253</v>
      </c>
      <c r="V58" s="453">
        <f>M26-10</f>
        <v>-10</v>
      </c>
    </row>
    <row r="59" spans="1:22" s="132" customFormat="1" ht="20.100000000000001" customHeight="1" thickTop="1" thickBot="1" x14ac:dyDescent="0.3">
      <c r="A59" s="129"/>
      <c r="B59" s="129"/>
      <c r="C59" s="129"/>
      <c r="D59" s="129"/>
      <c r="E59" s="129"/>
      <c r="F59" s="128"/>
      <c r="G59" s="128"/>
      <c r="H59" s="128"/>
      <c r="I59" s="128"/>
      <c r="J59" s="128"/>
      <c r="K59" s="128"/>
      <c r="L59" s="128"/>
      <c r="M59" s="128"/>
      <c r="N59" s="128"/>
      <c r="O59" s="128"/>
      <c r="P59" s="128"/>
      <c r="Q59" s="128"/>
      <c r="R59" s="128"/>
      <c r="S59" s="128"/>
      <c r="T59" s="361"/>
      <c r="U59" s="455" t="s">
        <v>255</v>
      </c>
      <c r="V59" s="456"/>
    </row>
    <row r="60" spans="1:22" s="132" customFormat="1" ht="20.100000000000001" customHeight="1" thickTop="1" thickBot="1" x14ac:dyDescent="0.3">
      <c r="A60" s="129"/>
      <c r="B60" s="451"/>
      <c r="C60" s="129"/>
      <c r="D60" s="129"/>
      <c r="E60" s="129"/>
      <c r="F60" s="128"/>
      <c r="G60" s="128"/>
      <c r="H60" s="128"/>
      <c r="I60" s="128"/>
      <c r="J60" s="128"/>
      <c r="K60" s="128"/>
      <c r="L60" s="128"/>
      <c r="M60" s="128"/>
      <c r="N60" s="128"/>
      <c r="O60" s="128"/>
      <c r="P60" s="128"/>
      <c r="Q60" s="128"/>
      <c r="R60" s="128"/>
      <c r="S60" s="128"/>
      <c r="T60" s="361"/>
      <c r="U60" s="457" t="s">
        <v>268</v>
      </c>
      <c r="V60" s="458">
        <f>50*M26</f>
        <v>0</v>
      </c>
    </row>
    <row r="61" spans="1:22" s="132" customFormat="1" ht="20.100000000000001" customHeight="1" thickTop="1" thickBot="1" x14ac:dyDescent="0.3">
      <c r="A61" s="129"/>
      <c r="B61" s="129"/>
      <c r="C61" s="129"/>
      <c r="D61" s="129"/>
      <c r="E61" s="129"/>
      <c r="F61" s="128"/>
      <c r="G61" s="128"/>
      <c r="H61" s="128"/>
      <c r="I61" s="128"/>
      <c r="J61" s="128"/>
      <c r="K61" s="128"/>
      <c r="L61" s="128"/>
      <c r="M61" s="128"/>
      <c r="N61" s="128"/>
      <c r="O61" s="128"/>
      <c r="P61" s="128"/>
      <c r="Q61" s="128"/>
      <c r="R61" s="128"/>
      <c r="S61" s="128"/>
      <c r="T61" s="361"/>
      <c r="U61" s="459" t="s">
        <v>269</v>
      </c>
      <c r="V61" s="460">
        <f>500+V58*5</f>
        <v>450</v>
      </c>
    </row>
    <row r="62" spans="1:22" s="132" customFormat="1" ht="20.100000000000001" customHeight="1" thickTop="1" thickBot="1" x14ac:dyDescent="0.3">
      <c r="A62" s="129"/>
      <c r="B62" s="129"/>
      <c r="C62" s="129"/>
      <c r="D62" s="129"/>
      <c r="E62" s="129"/>
      <c r="F62" s="454"/>
      <c r="G62" s="128"/>
      <c r="H62" s="128"/>
      <c r="I62" s="128"/>
      <c r="J62" s="128"/>
      <c r="K62" s="128"/>
      <c r="L62" s="128"/>
      <c r="M62" s="128"/>
      <c r="N62" s="128"/>
      <c r="O62" s="128"/>
      <c r="P62" s="128"/>
      <c r="Q62" s="128"/>
      <c r="R62" s="128"/>
      <c r="S62" s="128"/>
      <c r="T62" s="361"/>
      <c r="U62" s="461"/>
      <c r="V62" s="450"/>
    </row>
    <row r="63" spans="1:22" s="132" customFormat="1" ht="20.100000000000001" customHeight="1" thickTop="1" thickBot="1" x14ac:dyDescent="0.3">
      <c r="A63" s="129"/>
      <c r="B63" s="129"/>
      <c r="C63" s="129"/>
      <c r="D63" s="129"/>
      <c r="E63" s="129"/>
      <c r="F63" s="454"/>
      <c r="G63" s="128"/>
      <c r="H63" s="128"/>
      <c r="I63" s="128"/>
      <c r="J63" s="128"/>
      <c r="K63" s="128"/>
      <c r="L63" s="128"/>
      <c r="M63" s="128"/>
      <c r="N63" s="128"/>
      <c r="O63" s="128"/>
      <c r="P63" s="128"/>
      <c r="Q63" s="128"/>
      <c r="R63" s="128"/>
      <c r="S63" s="128"/>
      <c r="T63" s="361"/>
      <c r="U63" s="452" t="s">
        <v>254</v>
      </c>
      <c r="V63" s="462">
        <f>M28-1000</f>
        <v>-1000</v>
      </c>
    </row>
    <row r="64" spans="1:22" s="132" customFormat="1" ht="20.100000000000001" customHeight="1" thickTop="1" thickBot="1" x14ac:dyDescent="0.3">
      <c r="A64" s="129"/>
      <c r="B64" s="129"/>
      <c r="C64" s="129"/>
      <c r="D64" s="129"/>
      <c r="E64" s="129"/>
      <c r="F64" s="454"/>
      <c r="G64" s="128"/>
      <c r="H64" s="128"/>
      <c r="I64" s="128"/>
      <c r="J64" s="128"/>
      <c r="K64" s="128"/>
      <c r="L64" s="128"/>
      <c r="M64" s="128"/>
      <c r="N64" s="128"/>
      <c r="O64" s="128"/>
      <c r="P64" s="128"/>
      <c r="Q64" s="128"/>
      <c r="R64" s="128"/>
      <c r="S64" s="128"/>
      <c r="T64" s="361"/>
      <c r="U64" s="455" t="s">
        <v>256</v>
      </c>
      <c r="V64" s="463"/>
    </row>
    <row r="65" spans="1:23" s="132" customFormat="1" ht="20.100000000000001" customHeight="1" thickTop="1" thickBot="1" x14ac:dyDescent="0.25">
      <c r="A65" s="129"/>
      <c r="B65" s="129"/>
      <c r="C65" s="129"/>
      <c r="D65" s="129"/>
      <c r="E65" s="129"/>
      <c r="F65" s="128"/>
      <c r="G65" s="128"/>
      <c r="H65" s="128"/>
      <c r="I65" s="128"/>
      <c r="J65" s="128"/>
      <c r="K65" s="128"/>
      <c r="L65" s="128"/>
      <c r="M65" s="128"/>
      <c r="N65" s="128"/>
      <c r="O65" s="128"/>
      <c r="P65" s="128"/>
      <c r="Q65" s="128"/>
      <c r="R65" s="128"/>
      <c r="S65" s="128"/>
      <c r="T65" s="361"/>
      <c r="U65" s="464" t="s">
        <v>271</v>
      </c>
      <c r="V65" s="458">
        <f>0.5*M28</f>
        <v>0</v>
      </c>
    </row>
    <row r="66" spans="1:23" s="132" customFormat="1" ht="20.100000000000001" customHeight="1" thickTop="1" thickBot="1" x14ac:dyDescent="0.25">
      <c r="A66" s="129"/>
      <c r="B66" s="129"/>
      <c r="C66" s="129"/>
      <c r="D66" s="129"/>
      <c r="E66" s="129"/>
      <c r="F66" s="128"/>
      <c r="G66" s="128"/>
      <c r="H66" s="128"/>
      <c r="I66" s="128"/>
      <c r="J66" s="128"/>
      <c r="K66" s="128"/>
      <c r="L66" s="128"/>
      <c r="M66" s="128"/>
      <c r="N66" s="128"/>
      <c r="O66" s="128"/>
      <c r="P66" s="128"/>
      <c r="Q66" s="128"/>
      <c r="R66" s="128"/>
      <c r="S66" s="128"/>
      <c r="T66" s="361"/>
      <c r="U66" s="155" t="s">
        <v>272</v>
      </c>
      <c r="V66" s="465">
        <f>500+V63*0.05</f>
        <v>450</v>
      </c>
    </row>
    <row r="67" spans="1:23" s="132" customFormat="1" ht="20.100000000000001" customHeight="1" thickTop="1" x14ac:dyDescent="0.25">
      <c r="A67" s="129"/>
      <c r="B67" s="129"/>
      <c r="C67" s="129"/>
      <c r="D67" s="129"/>
      <c r="E67" s="129"/>
      <c r="F67" s="128"/>
      <c r="G67" s="128"/>
      <c r="H67" s="128"/>
      <c r="I67" s="128"/>
      <c r="J67" s="128"/>
      <c r="K67" s="128"/>
      <c r="L67" s="128"/>
      <c r="M67" s="128"/>
      <c r="N67" s="128"/>
      <c r="O67" s="128"/>
      <c r="P67" s="128"/>
      <c r="Q67" s="128"/>
      <c r="R67" s="128"/>
      <c r="S67" s="128"/>
      <c r="T67" s="361"/>
    </row>
    <row r="68" spans="1:23" s="132" customFormat="1" ht="20.100000000000001" customHeight="1" x14ac:dyDescent="0.25">
      <c r="A68" s="129"/>
      <c r="B68" s="129"/>
      <c r="C68" s="129"/>
      <c r="D68" s="129"/>
      <c r="E68" s="129"/>
      <c r="F68" s="128"/>
      <c r="G68" s="128"/>
      <c r="H68" s="128"/>
      <c r="I68" s="128"/>
      <c r="J68" s="128"/>
      <c r="K68" s="128"/>
      <c r="L68" s="128"/>
      <c r="M68" s="128"/>
      <c r="N68" s="128"/>
      <c r="O68" s="128"/>
      <c r="P68" s="128"/>
      <c r="Q68" s="128"/>
      <c r="R68" s="128"/>
      <c r="S68" s="128"/>
      <c r="T68" s="361"/>
      <c r="U68" s="147" t="s">
        <v>27</v>
      </c>
      <c r="V68" s="716"/>
    </row>
    <row r="69" spans="1:23" s="132" customFormat="1" ht="20.100000000000001" customHeight="1" x14ac:dyDescent="0.25">
      <c r="A69" s="129"/>
      <c r="B69" s="129"/>
      <c r="C69" s="129"/>
      <c r="D69" s="129"/>
      <c r="E69" s="129"/>
      <c r="F69" s="128"/>
      <c r="G69" s="128"/>
      <c r="H69" s="128"/>
      <c r="I69" s="128"/>
      <c r="J69" s="128"/>
      <c r="K69" s="128"/>
      <c r="L69" s="128"/>
      <c r="M69" s="128"/>
      <c r="N69" s="128"/>
      <c r="O69" s="128"/>
      <c r="P69" s="128"/>
      <c r="Q69" s="128"/>
      <c r="R69" s="128"/>
      <c r="S69" s="128"/>
      <c r="T69" s="361"/>
      <c r="U69" s="164" t="s">
        <v>247</v>
      </c>
      <c r="V69" s="165"/>
    </row>
    <row r="70" spans="1:23" s="132" customFormat="1" ht="20.100000000000001" customHeight="1" x14ac:dyDescent="0.25">
      <c r="A70" s="129"/>
      <c r="B70" s="129"/>
      <c r="C70" s="129"/>
      <c r="D70" s="129"/>
      <c r="E70" s="129"/>
      <c r="F70" s="128"/>
      <c r="G70" s="128"/>
      <c r="H70" s="128"/>
      <c r="I70" s="128"/>
      <c r="J70" s="128"/>
      <c r="K70" s="128"/>
      <c r="L70" s="128"/>
      <c r="M70" s="128"/>
      <c r="N70" s="128"/>
      <c r="O70" s="128"/>
      <c r="P70" s="128"/>
      <c r="Q70" s="128"/>
      <c r="R70" s="128"/>
      <c r="S70" s="128"/>
      <c r="T70" s="361"/>
      <c r="U70" s="449" t="s">
        <v>30</v>
      </c>
      <c r="V70" s="150">
        <v>25</v>
      </c>
    </row>
    <row r="71" spans="1:23" s="132" customFormat="1" ht="20.100000000000001" customHeight="1" x14ac:dyDescent="0.25">
      <c r="A71" s="129"/>
      <c r="B71" s="129"/>
      <c r="C71" s="129"/>
      <c r="D71" s="129"/>
      <c r="E71" s="129"/>
      <c r="F71" s="128"/>
      <c r="G71" s="128"/>
      <c r="H71" s="128"/>
      <c r="I71" s="128"/>
      <c r="J71" s="128"/>
      <c r="K71" s="128"/>
      <c r="L71" s="128"/>
      <c r="M71" s="128"/>
      <c r="N71" s="128"/>
      <c r="O71" s="128"/>
      <c r="P71" s="128"/>
      <c r="Q71" s="128"/>
      <c r="R71" s="128"/>
      <c r="S71" s="128"/>
      <c r="T71" s="361"/>
      <c r="W71" s="129"/>
    </row>
    <row r="72" spans="1:23" s="132" customFormat="1" ht="20.100000000000001" customHeight="1" x14ac:dyDescent="0.25">
      <c r="A72" s="129"/>
      <c r="B72" s="129"/>
      <c r="C72" s="129"/>
      <c r="D72" s="129"/>
      <c r="E72" s="129"/>
      <c r="F72" s="128"/>
      <c r="G72" s="128"/>
      <c r="H72" s="128"/>
      <c r="I72" s="128"/>
      <c r="J72" s="128"/>
      <c r="K72" s="128"/>
      <c r="L72" s="128"/>
      <c r="M72" s="128"/>
      <c r="N72" s="128"/>
      <c r="O72" s="128"/>
      <c r="P72" s="128"/>
      <c r="Q72" s="128"/>
      <c r="R72" s="128"/>
      <c r="S72" s="128"/>
      <c r="T72" s="361"/>
      <c r="U72" s="545" t="s">
        <v>28</v>
      </c>
      <c r="V72" s="546"/>
    </row>
    <row r="73" spans="1:23" s="132" customFormat="1" ht="20.100000000000001" customHeight="1" x14ac:dyDescent="0.25">
      <c r="B73" s="129"/>
      <c r="C73" s="129"/>
      <c r="D73" s="129"/>
      <c r="E73" s="129"/>
      <c r="F73" s="128"/>
      <c r="G73" s="128"/>
      <c r="H73" s="128"/>
      <c r="I73" s="128"/>
      <c r="J73" s="128"/>
      <c r="K73" s="128"/>
      <c r="L73" s="128"/>
      <c r="M73" s="128"/>
      <c r="N73" s="128"/>
      <c r="O73" s="128"/>
      <c r="P73" s="128"/>
      <c r="Q73" s="128"/>
      <c r="R73" s="128"/>
      <c r="S73" s="128"/>
      <c r="T73" s="361"/>
      <c r="U73" s="164" t="s">
        <v>33</v>
      </c>
      <c r="V73" s="165"/>
    </row>
    <row r="74" spans="1:23" s="132" customFormat="1" ht="20.100000000000001" customHeight="1" x14ac:dyDescent="0.25">
      <c r="B74" s="129"/>
      <c r="C74" s="129"/>
      <c r="D74" s="129"/>
      <c r="E74" s="129"/>
      <c r="F74" s="128"/>
      <c r="G74" s="128"/>
      <c r="H74" s="128"/>
      <c r="I74" s="128"/>
      <c r="J74" s="128"/>
      <c r="K74" s="128"/>
      <c r="L74" s="128"/>
      <c r="M74" s="128"/>
      <c r="N74" s="128"/>
      <c r="O74" s="128"/>
      <c r="P74" s="128"/>
      <c r="Q74" s="128"/>
      <c r="R74" s="128"/>
      <c r="S74" s="128"/>
      <c r="T74" s="361"/>
      <c r="U74" s="150" t="s">
        <v>384</v>
      </c>
      <c r="V74" s="148">
        <v>60</v>
      </c>
    </row>
    <row r="75" spans="1:23" s="132" customFormat="1" ht="20.100000000000001" customHeight="1" x14ac:dyDescent="0.25">
      <c r="B75" s="129"/>
      <c r="C75" s="129"/>
      <c r="D75" s="129"/>
      <c r="E75" s="129"/>
      <c r="F75" s="128"/>
      <c r="G75" s="128"/>
      <c r="H75" s="128"/>
      <c r="I75" s="128"/>
      <c r="J75" s="128"/>
      <c r="K75" s="128"/>
      <c r="L75" s="128"/>
      <c r="M75" s="128"/>
      <c r="N75" s="128"/>
      <c r="O75" s="128"/>
      <c r="P75" s="128"/>
      <c r="Q75" s="128"/>
      <c r="R75" s="128"/>
      <c r="S75" s="128"/>
      <c r="T75" s="361"/>
      <c r="U75" s="150" t="s">
        <v>385</v>
      </c>
      <c r="V75" s="148">
        <v>60</v>
      </c>
    </row>
    <row r="76" spans="1:23" s="132" customFormat="1" ht="20.100000000000001" customHeight="1" x14ac:dyDescent="0.25">
      <c r="B76" s="129"/>
      <c r="C76" s="129"/>
      <c r="D76" s="129"/>
      <c r="E76" s="129"/>
      <c r="F76" s="128"/>
      <c r="G76" s="128"/>
      <c r="H76" s="128"/>
      <c r="I76" s="128"/>
      <c r="J76" s="128"/>
      <c r="K76" s="128"/>
      <c r="L76" s="128"/>
      <c r="M76" s="128"/>
      <c r="N76" s="128"/>
      <c r="O76" s="128"/>
      <c r="P76" s="128"/>
      <c r="Q76" s="128"/>
      <c r="R76" s="128"/>
      <c r="S76" s="128"/>
      <c r="T76" s="361"/>
      <c r="U76" s="148" t="s">
        <v>31</v>
      </c>
      <c r="V76" s="148">
        <v>70</v>
      </c>
    </row>
    <row r="77" spans="1:23" s="132" customFormat="1" ht="20.100000000000001" customHeight="1" x14ac:dyDescent="0.25">
      <c r="F77" s="156"/>
      <c r="G77" s="156"/>
      <c r="H77" s="156"/>
      <c r="I77" s="156"/>
      <c r="J77" s="156"/>
      <c r="K77" s="156"/>
      <c r="L77" s="128"/>
      <c r="M77" s="128"/>
      <c r="N77" s="128"/>
      <c r="O77" s="128"/>
      <c r="P77" s="128"/>
      <c r="Q77" s="128"/>
      <c r="R77" s="128"/>
      <c r="S77" s="128"/>
      <c r="T77" s="361"/>
    </row>
    <row r="78" spans="1:23" s="132" customFormat="1" ht="20.100000000000001" customHeight="1" x14ac:dyDescent="0.25">
      <c r="F78" s="156"/>
      <c r="G78" s="156"/>
      <c r="H78" s="156"/>
      <c r="I78" s="156"/>
      <c r="J78" s="156"/>
      <c r="K78" s="156"/>
      <c r="L78" s="128"/>
      <c r="M78" s="128"/>
      <c r="N78" s="128"/>
      <c r="O78" s="128"/>
      <c r="P78" s="128"/>
      <c r="Q78" s="128"/>
      <c r="R78" s="128"/>
      <c r="S78" s="128"/>
      <c r="T78" s="361"/>
      <c r="U78" s="564" t="s">
        <v>382</v>
      </c>
    </row>
    <row r="79" spans="1:23" s="132" customFormat="1" ht="20.100000000000001" customHeight="1" x14ac:dyDescent="0.25">
      <c r="F79" s="156"/>
      <c r="G79" s="156"/>
      <c r="H79" s="156"/>
      <c r="I79" s="156"/>
      <c r="J79" s="156"/>
      <c r="K79" s="156"/>
      <c r="L79" s="128"/>
      <c r="M79" s="128"/>
      <c r="N79" s="128"/>
      <c r="O79" s="128"/>
      <c r="P79" s="128"/>
      <c r="Q79" s="128"/>
      <c r="R79" s="128"/>
      <c r="S79" s="128"/>
      <c r="T79" s="361"/>
      <c r="U79" s="565" t="s">
        <v>345</v>
      </c>
    </row>
    <row r="80" spans="1:23" s="132" customFormat="1" ht="20.100000000000001" customHeight="1" x14ac:dyDescent="0.25">
      <c r="F80" s="156"/>
      <c r="G80" s="156"/>
      <c r="H80" s="156"/>
      <c r="I80" s="156"/>
      <c r="J80" s="156"/>
      <c r="K80" s="156"/>
      <c r="L80" s="128"/>
      <c r="M80" s="128"/>
      <c r="N80" s="128"/>
      <c r="O80" s="128"/>
      <c r="P80" s="128"/>
      <c r="Q80" s="128"/>
      <c r="R80" s="128"/>
      <c r="S80" s="128"/>
      <c r="T80" s="361"/>
      <c r="U80" s="195" t="s">
        <v>425</v>
      </c>
    </row>
    <row r="81" spans="6:22" s="132" customFormat="1" ht="20.100000000000001" customHeight="1" x14ac:dyDescent="0.25">
      <c r="F81" s="156"/>
      <c r="G81" s="156"/>
      <c r="H81" s="156"/>
      <c r="I81" s="156"/>
      <c r="J81" s="156"/>
      <c r="K81" s="156"/>
      <c r="L81" s="128"/>
      <c r="M81" s="128"/>
      <c r="N81" s="128"/>
      <c r="O81" s="128"/>
      <c r="P81" s="128"/>
      <c r="Q81" s="128"/>
      <c r="R81" s="128"/>
      <c r="S81" s="128"/>
      <c r="T81" s="361"/>
      <c r="U81" s="195" t="s">
        <v>426</v>
      </c>
    </row>
    <row r="82" spans="6:22" s="132" customFormat="1" ht="20.100000000000001" customHeight="1" x14ac:dyDescent="0.25">
      <c r="F82" s="156"/>
      <c r="G82" s="156"/>
      <c r="H82" s="156"/>
      <c r="I82" s="156"/>
      <c r="J82" s="156"/>
      <c r="K82" s="156"/>
      <c r="L82" s="128"/>
      <c r="M82" s="128"/>
      <c r="N82" s="128"/>
      <c r="O82" s="128"/>
      <c r="P82" s="128"/>
      <c r="Q82" s="128"/>
      <c r="R82" s="128"/>
      <c r="S82" s="128"/>
      <c r="T82" s="361"/>
      <c r="U82" s="195" t="s">
        <v>341</v>
      </c>
    </row>
    <row r="83" spans="6:22" s="132" customFormat="1" ht="20.100000000000001" customHeight="1" x14ac:dyDescent="0.25">
      <c r="F83" s="156"/>
      <c r="G83" s="156"/>
      <c r="H83" s="156"/>
      <c r="I83" s="156"/>
      <c r="J83" s="156"/>
      <c r="K83" s="156"/>
      <c r="L83" s="128"/>
      <c r="M83" s="128"/>
      <c r="N83" s="128"/>
      <c r="O83" s="128"/>
      <c r="P83" s="128"/>
      <c r="Q83" s="128"/>
      <c r="R83" s="128"/>
      <c r="S83" s="128"/>
      <c r="T83" s="361"/>
      <c r="U83" s="195" t="s">
        <v>342</v>
      </c>
    </row>
    <row r="84" spans="6:22" s="132" customFormat="1" ht="20.100000000000001" customHeight="1" x14ac:dyDescent="0.25">
      <c r="F84" s="156"/>
      <c r="G84" s="156"/>
      <c r="H84" s="156"/>
      <c r="I84" s="156"/>
      <c r="J84" s="156"/>
      <c r="K84" s="156"/>
      <c r="L84" s="128"/>
      <c r="M84" s="128"/>
      <c r="N84" s="128"/>
      <c r="O84" s="128"/>
      <c r="P84" s="128"/>
      <c r="Q84" s="128"/>
      <c r="R84" s="128"/>
      <c r="S84" s="128"/>
      <c r="T84" s="361"/>
      <c r="U84" s="195" t="s">
        <v>344</v>
      </c>
    </row>
    <row r="85" spans="6:22" s="132" customFormat="1" ht="20.100000000000001" customHeight="1" x14ac:dyDescent="0.25">
      <c r="F85" s="156"/>
      <c r="G85" s="156"/>
      <c r="H85" s="156"/>
      <c r="I85" s="156"/>
      <c r="J85" s="156"/>
      <c r="K85" s="156"/>
      <c r="L85" s="128"/>
      <c r="M85" s="128"/>
      <c r="N85" s="128"/>
      <c r="O85" s="128"/>
      <c r="P85" s="128"/>
      <c r="Q85" s="128"/>
      <c r="R85" s="128"/>
      <c r="S85" s="128"/>
      <c r="T85" s="361"/>
      <c r="U85" s="195" t="s">
        <v>343</v>
      </c>
    </row>
    <row r="86" spans="6:22" s="132" customFormat="1" ht="20.100000000000001" customHeight="1" x14ac:dyDescent="0.25">
      <c r="F86" s="156"/>
      <c r="G86" s="156"/>
      <c r="H86" s="156"/>
      <c r="I86" s="156"/>
      <c r="J86" s="156"/>
      <c r="K86" s="156"/>
      <c r="L86" s="128"/>
      <c r="M86" s="128"/>
      <c r="N86" s="128"/>
      <c r="O86" s="128"/>
      <c r="P86" s="128"/>
      <c r="Q86" s="128"/>
      <c r="R86" s="128"/>
      <c r="S86" s="128"/>
      <c r="T86" s="361"/>
      <c r="U86" s="195" t="s">
        <v>374</v>
      </c>
    </row>
    <row r="87" spans="6:22" s="132" customFormat="1" ht="20.100000000000001" customHeight="1" x14ac:dyDescent="0.25">
      <c r="F87" s="156"/>
      <c r="G87" s="156"/>
      <c r="H87" s="156"/>
      <c r="I87" s="156"/>
      <c r="J87" s="156"/>
      <c r="K87" s="156"/>
      <c r="L87" s="128"/>
      <c r="M87" s="128"/>
      <c r="N87" s="128"/>
      <c r="O87" s="128"/>
      <c r="P87" s="128"/>
      <c r="Q87" s="128"/>
      <c r="R87" s="128"/>
      <c r="S87" s="128"/>
      <c r="T87" s="361"/>
      <c r="U87" s="195" t="s">
        <v>383</v>
      </c>
    </row>
    <row r="88" spans="6:22" s="132" customFormat="1" ht="20.100000000000001" customHeight="1" x14ac:dyDescent="0.25">
      <c r="F88" s="156"/>
      <c r="G88" s="156"/>
      <c r="H88" s="156"/>
      <c r="I88" s="156"/>
      <c r="J88" s="156"/>
      <c r="K88" s="156"/>
      <c r="L88" s="128"/>
      <c r="M88" s="128"/>
      <c r="N88" s="128"/>
      <c r="O88" s="128"/>
      <c r="P88" s="128"/>
      <c r="Q88" s="128"/>
      <c r="R88" s="128"/>
      <c r="S88" s="128"/>
      <c r="T88" s="361"/>
      <c r="U88" s="195" t="s">
        <v>380</v>
      </c>
    </row>
    <row r="89" spans="6:22" s="132" customFormat="1" ht="20.100000000000001" customHeight="1" x14ac:dyDescent="0.25">
      <c r="F89" s="156"/>
      <c r="G89" s="156"/>
      <c r="H89" s="156"/>
      <c r="I89" s="156"/>
      <c r="J89" s="156"/>
      <c r="K89" s="156"/>
      <c r="L89" s="128"/>
      <c r="M89" s="128"/>
      <c r="N89" s="128"/>
      <c r="O89" s="128"/>
      <c r="P89" s="128"/>
      <c r="Q89" s="128"/>
      <c r="R89" s="128"/>
      <c r="S89" s="128"/>
      <c r="T89" s="361"/>
      <c r="U89" s="195" t="s">
        <v>381</v>
      </c>
    </row>
    <row r="90" spans="6:22" s="132" customFormat="1" ht="20.100000000000001" customHeight="1" x14ac:dyDescent="0.25">
      <c r="F90" s="156"/>
      <c r="G90" s="156"/>
      <c r="H90" s="156"/>
      <c r="I90" s="156"/>
      <c r="J90" s="156"/>
      <c r="K90" s="156"/>
      <c r="L90" s="128"/>
      <c r="M90" s="128"/>
      <c r="N90" s="128"/>
      <c r="O90" s="128"/>
      <c r="P90" s="128"/>
      <c r="Q90" s="128"/>
      <c r="R90" s="128"/>
      <c r="S90" s="128"/>
      <c r="T90" s="361"/>
      <c r="U90" s="195" t="s">
        <v>379</v>
      </c>
    </row>
    <row r="91" spans="6:22" s="132" customFormat="1" ht="20.100000000000001" customHeight="1" x14ac:dyDescent="0.25">
      <c r="F91" s="156"/>
      <c r="G91" s="156"/>
      <c r="H91" s="156"/>
      <c r="I91" s="156"/>
      <c r="J91" s="156"/>
      <c r="K91" s="156"/>
      <c r="L91" s="128"/>
      <c r="M91" s="128"/>
      <c r="N91" s="128"/>
      <c r="O91" s="128"/>
      <c r="P91" s="128"/>
      <c r="Q91" s="128"/>
      <c r="R91" s="128"/>
      <c r="S91" s="128"/>
      <c r="T91" s="361"/>
      <c r="U91" s="195" t="s">
        <v>378</v>
      </c>
    </row>
    <row r="92" spans="6:22" s="132" customFormat="1" ht="20.100000000000001" customHeight="1" x14ac:dyDescent="0.25">
      <c r="F92" s="156"/>
      <c r="G92" s="156"/>
      <c r="H92" s="156"/>
      <c r="I92" s="156"/>
      <c r="J92" s="156"/>
      <c r="K92" s="156"/>
      <c r="L92" s="128"/>
      <c r="M92" s="128"/>
      <c r="N92" s="128"/>
      <c r="O92" s="128"/>
      <c r="P92" s="128"/>
      <c r="Q92" s="128"/>
      <c r="R92" s="128"/>
      <c r="S92" s="128"/>
      <c r="T92" s="361"/>
      <c r="U92" s="195">
        <v>1</v>
      </c>
      <c r="V92" s="195">
        <v>100</v>
      </c>
    </row>
    <row r="93" spans="6:22" s="132" customFormat="1" ht="20.100000000000001" customHeight="1" x14ac:dyDescent="0.25">
      <c r="F93" s="156"/>
      <c r="G93" s="156"/>
      <c r="H93" s="156"/>
      <c r="I93" s="156"/>
      <c r="J93" s="156"/>
      <c r="K93" s="156"/>
      <c r="L93" s="128"/>
      <c r="M93" s="128"/>
      <c r="N93" s="128"/>
      <c r="O93" s="128"/>
      <c r="P93" s="128"/>
      <c r="Q93" s="128"/>
      <c r="R93" s="128"/>
      <c r="S93" s="128"/>
      <c r="T93" s="361"/>
      <c r="U93" s="195">
        <v>2</v>
      </c>
      <c r="V93" s="195">
        <v>100</v>
      </c>
    </row>
    <row r="94" spans="6:22" s="132" customFormat="1" ht="20.100000000000001" customHeight="1" x14ac:dyDescent="0.25">
      <c r="F94" s="156"/>
      <c r="G94" s="156"/>
      <c r="H94" s="156"/>
      <c r="I94" s="156"/>
      <c r="J94" s="156"/>
      <c r="K94" s="156"/>
      <c r="L94" s="128"/>
      <c r="M94" s="128"/>
      <c r="N94" s="128"/>
      <c r="O94" s="128"/>
      <c r="P94" s="128"/>
      <c r="Q94" s="128"/>
      <c r="R94" s="128"/>
      <c r="S94" s="128"/>
      <c r="T94" s="361"/>
      <c r="U94" s="195">
        <v>3</v>
      </c>
      <c r="V94" s="195">
        <v>150</v>
      </c>
    </row>
    <row r="95" spans="6:22" s="132" customFormat="1" ht="20.100000000000001" customHeight="1" x14ac:dyDescent="0.25">
      <c r="F95" s="156"/>
      <c r="G95" s="156"/>
      <c r="H95" s="156"/>
      <c r="I95" s="156"/>
      <c r="J95" s="156"/>
      <c r="K95" s="156"/>
      <c r="L95" s="128"/>
      <c r="M95" s="128"/>
      <c r="N95" s="128"/>
      <c r="O95" s="128"/>
      <c r="P95" s="128"/>
      <c r="Q95" s="128"/>
      <c r="R95" s="128"/>
      <c r="S95" s="128"/>
      <c r="T95" s="361"/>
      <c r="U95" s="195">
        <v>4</v>
      </c>
      <c r="V95" s="195">
        <v>200</v>
      </c>
    </row>
    <row r="96" spans="6:22" s="132" customFormat="1" ht="20.100000000000001" customHeight="1" x14ac:dyDescent="0.25">
      <c r="F96" s="156"/>
      <c r="G96" s="156"/>
      <c r="H96" s="156"/>
      <c r="I96" s="156"/>
      <c r="J96" s="156"/>
      <c r="K96" s="156"/>
      <c r="L96" s="128"/>
      <c r="M96" s="128"/>
      <c r="N96" s="128"/>
      <c r="O96" s="128"/>
      <c r="P96" s="128"/>
      <c r="Q96" s="128"/>
      <c r="R96" s="128"/>
      <c r="S96" s="128"/>
      <c r="T96" s="361"/>
      <c r="U96" s="195">
        <v>5</v>
      </c>
      <c r="V96" s="195">
        <v>250</v>
      </c>
    </row>
    <row r="97" spans="6:22" s="132" customFormat="1" ht="20.100000000000001" customHeight="1" x14ac:dyDescent="0.25">
      <c r="F97" s="156"/>
      <c r="G97" s="156"/>
      <c r="H97" s="156"/>
      <c r="I97" s="156"/>
      <c r="J97" s="156"/>
      <c r="K97" s="156"/>
      <c r="L97" s="128"/>
      <c r="M97" s="128"/>
      <c r="N97" s="128"/>
      <c r="O97" s="128"/>
      <c r="P97" s="128"/>
      <c r="Q97" s="128"/>
      <c r="R97" s="128"/>
      <c r="S97" s="128"/>
      <c r="T97" s="361"/>
      <c r="U97" s="195">
        <v>6</v>
      </c>
      <c r="V97" s="195">
        <v>300</v>
      </c>
    </row>
    <row r="98" spans="6:22" s="132" customFormat="1" ht="20.100000000000001" customHeight="1" x14ac:dyDescent="0.25">
      <c r="F98" s="156"/>
      <c r="G98" s="156"/>
      <c r="H98" s="156"/>
      <c r="I98" s="156"/>
      <c r="J98" s="156"/>
      <c r="K98" s="156"/>
      <c r="L98" s="128"/>
      <c r="M98" s="128"/>
      <c r="N98" s="128"/>
      <c r="O98" s="128"/>
      <c r="P98" s="128"/>
      <c r="Q98" s="128"/>
      <c r="R98" s="128"/>
      <c r="S98" s="128"/>
      <c r="T98" s="361"/>
      <c r="U98" s="195">
        <v>7</v>
      </c>
      <c r="V98" s="195">
        <v>350</v>
      </c>
    </row>
    <row r="99" spans="6:22" s="132" customFormat="1" ht="20.100000000000001" customHeight="1" x14ac:dyDescent="0.25">
      <c r="F99" s="156"/>
      <c r="G99" s="156"/>
      <c r="H99" s="156"/>
      <c r="I99" s="156"/>
      <c r="J99" s="156"/>
      <c r="K99" s="156"/>
      <c r="L99" s="128"/>
      <c r="M99" s="128"/>
      <c r="N99" s="128"/>
      <c r="O99" s="128"/>
      <c r="P99" s="128"/>
      <c r="Q99" s="128"/>
      <c r="R99" s="128"/>
      <c r="S99" s="128"/>
      <c r="T99" s="361"/>
      <c r="U99" s="195">
        <v>8</v>
      </c>
      <c r="V99" s="195">
        <v>400</v>
      </c>
    </row>
    <row r="100" spans="6:22" s="132" customFormat="1" ht="20.100000000000001" customHeight="1" x14ac:dyDescent="0.25">
      <c r="F100" s="156"/>
      <c r="G100" s="156"/>
      <c r="H100" s="156"/>
      <c r="I100" s="156"/>
      <c r="J100" s="156"/>
      <c r="K100" s="156"/>
      <c r="L100" s="128"/>
      <c r="M100" s="128"/>
      <c r="N100" s="128"/>
      <c r="O100" s="128"/>
      <c r="P100" s="128"/>
      <c r="Q100" s="128"/>
      <c r="R100" s="128"/>
      <c r="S100" s="128"/>
      <c r="T100" s="361"/>
      <c r="U100" s="195">
        <v>9</v>
      </c>
      <c r="V100" s="195">
        <v>450</v>
      </c>
    </row>
    <row r="101" spans="6:22" s="132" customFormat="1" ht="20.100000000000001" customHeight="1" x14ac:dyDescent="0.25">
      <c r="F101" s="156"/>
      <c r="G101" s="156"/>
      <c r="H101" s="156"/>
      <c r="I101" s="156"/>
      <c r="J101" s="156"/>
      <c r="K101" s="156"/>
      <c r="L101" s="128"/>
      <c r="M101" s="128"/>
      <c r="N101" s="128"/>
      <c r="O101" s="128"/>
      <c r="P101" s="128"/>
      <c r="Q101" s="128"/>
      <c r="R101" s="128"/>
      <c r="S101" s="128"/>
      <c r="T101" s="361"/>
      <c r="U101" s="636" t="s">
        <v>298</v>
      </c>
      <c r="V101" s="195"/>
    </row>
    <row r="102" spans="6:22" s="132" customFormat="1" ht="20.100000000000001" customHeight="1" x14ac:dyDescent="0.25">
      <c r="F102" s="156"/>
      <c r="G102" s="156"/>
      <c r="H102" s="156"/>
      <c r="I102" s="156"/>
      <c r="J102" s="156"/>
      <c r="K102" s="156"/>
      <c r="L102" s="128"/>
      <c r="M102" s="128"/>
      <c r="N102" s="128"/>
      <c r="O102" s="128"/>
      <c r="P102" s="128"/>
      <c r="Q102" s="128"/>
      <c r="R102" s="128"/>
      <c r="S102" s="128"/>
      <c r="T102" s="361"/>
    </row>
    <row r="103" spans="6:22" s="132" customFormat="1" ht="20.100000000000001" customHeight="1" x14ac:dyDescent="0.25">
      <c r="F103" s="156"/>
      <c r="G103" s="156"/>
      <c r="H103" s="156"/>
      <c r="I103" s="156"/>
      <c r="J103" s="156"/>
      <c r="K103" s="156"/>
      <c r="L103" s="128"/>
      <c r="M103" s="128"/>
      <c r="N103" s="128"/>
      <c r="O103" s="128"/>
      <c r="P103" s="128"/>
      <c r="Q103" s="128"/>
      <c r="R103" s="128"/>
      <c r="S103" s="128"/>
      <c r="T103" s="361"/>
    </row>
    <row r="104" spans="6:22" s="132" customFormat="1" ht="20.100000000000001" customHeight="1" x14ac:dyDescent="0.25">
      <c r="F104" s="156"/>
      <c r="G104" s="156"/>
      <c r="H104" s="156"/>
      <c r="I104" s="156"/>
      <c r="J104" s="156"/>
      <c r="K104" s="156"/>
      <c r="L104" s="128"/>
      <c r="M104" s="128"/>
      <c r="N104" s="128"/>
      <c r="O104" s="128"/>
      <c r="P104" s="128"/>
      <c r="Q104" s="128"/>
      <c r="R104" s="128"/>
      <c r="S104" s="128"/>
      <c r="T104" s="361"/>
    </row>
    <row r="105" spans="6:22" s="132" customFormat="1" x14ac:dyDescent="0.25">
      <c r="F105" s="156"/>
      <c r="G105" s="156"/>
      <c r="H105" s="156"/>
      <c r="I105" s="156"/>
      <c r="J105" s="156"/>
      <c r="K105" s="156"/>
      <c r="L105" s="128"/>
      <c r="M105" s="128"/>
      <c r="N105" s="128"/>
      <c r="O105" s="128"/>
      <c r="P105" s="128"/>
      <c r="Q105" s="128"/>
      <c r="R105" s="128"/>
      <c r="S105" s="128"/>
      <c r="T105" s="361"/>
    </row>
    <row r="106" spans="6:22" s="132" customFormat="1" x14ac:dyDescent="0.25">
      <c r="F106" s="156"/>
      <c r="G106" s="156"/>
      <c r="H106" s="156"/>
      <c r="I106" s="156"/>
      <c r="J106" s="156"/>
      <c r="K106" s="156"/>
      <c r="L106" s="128"/>
      <c r="M106" s="128"/>
      <c r="N106" s="128"/>
      <c r="O106" s="128"/>
      <c r="P106" s="128"/>
      <c r="Q106" s="128"/>
      <c r="R106" s="128"/>
      <c r="S106" s="128"/>
      <c r="T106" s="361"/>
    </row>
    <row r="107" spans="6:22" s="132" customFormat="1" x14ac:dyDescent="0.25">
      <c r="F107" s="156"/>
      <c r="G107" s="156"/>
      <c r="H107" s="156"/>
      <c r="I107" s="156"/>
      <c r="J107" s="156"/>
      <c r="K107" s="156"/>
      <c r="L107" s="128"/>
      <c r="M107" s="128"/>
      <c r="N107" s="128"/>
      <c r="O107" s="128"/>
      <c r="P107" s="128"/>
      <c r="Q107" s="128"/>
      <c r="R107" s="128"/>
      <c r="S107" s="128"/>
      <c r="T107" s="361"/>
    </row>
    <row r="108" spans="6:22" s="132" customFormat="1" x14ac:dyDescent="0.25">
      <c r="F108" s="156"/>
      <c r="G108" s="156"/>
      <c r="H108" s="156"/>
      <c r="I108" s="156"/>
      <c r="J108" s="156"/>
      <c r="K108" s="156"/>
      <c r="L108" s="128"/>
      <c r="M108" s="128"/>
      <c r="N108" s="128"/>
      <c r="O108" s="128"/>
      <c r="P108" s="128"/>
      <c r="Q108" s="128"/>
      <c r="R108" s="128"/>
      <c r="S108" s="128"/>
      <c r="T108" s="361"/>
    </row>
    <row r="109" spans="6:22" s="132" customFormat="1" x14ac:dyDescent="0.25">
      <c r="F109" s="156"/>
      <c r="G109" s="156"/>
      <c r="H109" s="156"/>
      <c r="I109" s="156"/>
      <c r="J109" s="156"/>
      <c r="K109" s="156"/>
      <c r="L109" s="128"/>
      <c r="M109" s="128"/>
      <c r="N109" s="128"/>
      <c r="O109" s="128"/>
      <c r="P109" s="128"/>
      <c r="Q109" s="128"/>
      <c r="R109" s="128"/>
      <c r="S109" s="128"/>
      <c r="T109" s="361"/>
    </row>
    <row r="110" spans="6:22" s="132" customFormat="1" x14ac:dyDescent="0.25">
      <c r="F110" s="156"/>
      <c r="G110" s="156"/>
      <c r="H110" s="156"/>
      <c r="I110" s="156"/>
      <c r="J110" s="156"/>
      <c r="K110" s="156"/>
      <c r="L110" s="128"/>
      <c r="M110" s="128"/>
      <c r="N110" s="128"/>
      <c r="O110" s="128"/>
      <c r="P110" s="128"/>
      <c r="Q110" s="128"/>
      <c r="R110" s="128"/>
      <c r="S110" s="128"/>
      <c r="T110" s="361"/>
    </row>
    <row r="111" spans="6:22" s="132" customFormat="1" x14ac:dyDescent="0.25">
      <c r="F111" s="156"/>
      <c r="G111" s="156"/>
      <c r="H111" s="156"/>
      <c r="I111" s="156"/>
      <c r="J111" s="156"/>
      <c r="K111" s="156"/>
      <c r="L111" s="128"/>
      <c r="M111" s="128"/>
      <c r="N111" s="128"/>
      <c r="O111" s="128"/>
      <c r="P111" s="128"/>
      <c r="Q111" s="128"/>
      <c r="R111" s="128"/>
      <c r="S111" s="128"/>
      <c r="T111" s="361"/>
    </row>
    <row r="112" spans="6:22" s="132" customFormat="1" x14ac:dyDescent="0.25">
      <c r="F112" s="156"/>
      <c r="G112" s="156"/>
      <c r="H112" s="156"/>
      <c r="I112" s="156"/>
      <c r="J112" s="156"/>
      <c r="K112" s="156"/>
      <c r="L112" s="128"/>
      <c r="M112" s="128"/>
      <c r="N112" s="128"/>
      <c r="O112" s="128"/>
      <c r="P112" s="128"/>
      <c r="Q112" s="128"/>
      <c r="R112" s="128"/>
      <c r="S112" s="128"/>
      <c r="T112" s="361"/>
    </row>
    <row r="113" spans="6:20" s="132" customFormat="1" x14ac:dyDescent="0.25">
      <c r="F113" s="156"/>
      <c r="G113" s="156"/>
      <c r="H113" s="156"/>
      <c r="I113" s="156"/>
      <c r="J113" s="156"/>
      <c r="K113" s="156"/>
      <c r="L113" s="128"/>
      <c r="M113" s="128"/>
      <c r="N113" s="128"/>
      <c r="O113" s="128"/>
      <c r="P113" s="128"/>
      <c r="Q113" s="128"/>
      <c r="R113" s="128"/>
      <c r="S113" s="128"/>
      <c r="T113" s="361"/>
    </row>
    <row r="114" spans="6:20" s="132" customFormat="1" x14ac:dyDescent="0.25">
      <c r="F114" s="156"/>
      <c r="G114" s="156"/>
      <c r="H114" s="156"/>
      <c r="I114" s="156"/>
      <c r="J114" s="156"/>
      <c r="K114" s="156"/>
      <c r="L114" s="128"/>
      <c r="M114" s="128"/>
      <c r="N114" s="128"/>
      <c r="O114" s="128"/>
      <c r="P114" s="128"/>
      <c r="Q114" s="128"/>
      <c r="R114" s="128"/>
      <c r="S114" s="128"/>
      <c r="T114" s="361"/>
    </row>
    <row r="115" spans="6:20" s="132" customFormat="1" x14ac:dyDescent="0.25">
      <c r="F115" s="156"/>
      <c r="G115" s="156"/>
      <c r="H115" s="156"/>
      <c r="I115" s="156"/>
      <c r="J115" s="156"/>
      <c r="K115" s="156"/>
      <c r="L115" s="128"/>
      <c r="M115" s="128"/>
      <c r="N115" s="128"/>
      <c r="O115" s="128"/>
      <c r="P115" s="128"/>
      <c r="Q115" s="128"/>
      <c r="R115" s="128"/>
      <c r="S115" s="128"/>
      <c r="T115" s="361"/>
    </row>
    <row r="116" spans="6:20" s="132" customFormat="1" x14ac:dyDescent="0.25">
      <c r="F116" s="156"/>
      <c r="G116" s="156"/>
      <c r="H116" s="156"/>
      <c r="I116" s="156"/>
      <c r="J116" s="156"/>
      <c r="K116" s="156"/>
      <c r="L116" s="128"/>
      <c r="M116" s="128"/>
      <c r="N116" s="128"/>
      <c r="O116" s="128"/>
      <c r="P116" s="128"/>
      <c r="Q116" s="128"/>
      <c r="R116" s="128"/>
      <c r="S116" s="128"/>
      <c r="T116" s="361"/>
    </row>
    <row r="117" spans="6:20" s="132" customFormat="1" x14ac:dyDescent="0.25">
      <c r="F117" s="156"/>
      <c r="G117" s="156"/>
      <c r="H117" s="156"/>
      <c r="I117" s="156"/>
      <c r="J117" s="156"/>
      <c r="K117" s="156"/>
      <c r="L117" s="128"/>
      <c r="M117" s="128"/>
      <c r="N117" s="128"/>
      <c r="O117" s="128"/>
      <c r="P117" s="128"/>
      <c r="Q117" s="128"/>
      <c r="R117" s="128"/>
      <c r="S117" s="128"/>
      <c r="T117" s="361"/>
    </row>
    <row r="118" spans="6:20" s="132" customFormat="1" x14ac:dyDescent="0.25">
      <c r="F118" s="156"/>
      <c r="G118" s="156"/>
      <c r="H118" s="156"/>
      <c r="I118" s="156"/>
      <c r="J118" s="156"/>
      <c r="K118" s="156"/>
      <c r="L118" s="128"/>
      <c r="M118" s="128"/>
      <c r="N118" s="128"/>
      <c r="O118" s="128"/>
      <c r="P118" s="128"/>
      <c r="Q118" s="128"/>
      <c r="R118" s="128"/>
      <c r="S118" s="128"/>
      <c r="T118" s="361"/>
    </row>
    <row r="119" spans="6:20" s="132" customFormat="1" x14ac:dyDescent="0.25">
      <c r="F119" s="156"/>
      <c r="G119" s="156"/>
      <c r="H119" s="156"/>
      <c r="I119" s="156"/>
      <c r="J119" s="156"/>
      <c r="K119" s="156"/>
      <c r="L119" s="128"/>
      <c r="M119" s="128"/>
      <c r="N119" s="128"/>
      <c r="O119" s="128"/>
      <c r="P119" s="128"/>
      <c r="Q119" s="128"/>
      <c r="R119" s="128"/>
      <c r="S119" s="128"/>
      <c r="T119" s="361"/>
    </row>
    <row r="120" spans="6:20" s="132" customFormat="1" x14ac:dyDescent="0.25">
      <c r="F120" s="156"/>
      <c r="G120" s="156"/>
      <c r="H120" s="156"/>
      <c r="I120" s="156"/>
      <c r="J120" s="156"/>
      <c r="K120" s="156"/>
      <c r="L120" s="128"/>
      <c r="M120" s="128"/>
      <c r="N120" s="128"/>
      <c r="O120" s="128"/>
      <c r="P120" s="128"/>
      <c r="Q120" s="128"/>
      <c r="R120" s="128"/>
      <c r="S120" s="128"/>
      <c r="T120" s="361"/>
    </row>
    <row r="121" spans="6:20" s="132" customFormat="1" x14ac:dyDescent="0.25">
      <c r="F121" s="156"/>
      <c r="G121" s="156"/>
      <c r="H121" s="156"/>
      <c r="I121" s="156"/>
      <c r="J121" s="156"/>
      <c r="K121" s="156"/>
      <c r="L121" s="128"/>
      <c r="M121" s="128"/>
      <c r="N121" s="128"/>
      <c r="O121" s="128"/>
      <c r="P121" s="128"/>
      <c r="Q121" s="128"/>
      <c r="R121" s="128"/>
      <c r="S121" s="128"/>
      <c r="T121" s="361"/>
    </row>
    <row r="122" spans="6:20" s="132" customFormat="1" x14ac:dyDescent="0.25">
      <c r="F122" s="156"/>
      <c r="G122" s="156"/>
      <c r="H122" s="156"/>
      <c r="I122" s="156"/>
      <c r="J122" s="156"/>
      <c r="K122" s="156"/>
      <c r="L122" s="128"/>
      <c r="M122" s="128"/>
      <c r="N122" s="128"/>
      <c r="O122" s="128"/>
      <c r="P122" s="128"/>
      <c r="Q122" s="128"/>
      <c r="R122" s="128"/>
      <c r="S122" s="128"/>
      <c r="T122" s="361"/>
    </row>
    <row r="123" spans="6:20" s="132" customFormat="1" x14ac:dyDescent="0.25">
      <c r="F123" s="156"/>
      <c r="G123" s="156"/>
      <c r="H123" s="156"/>
      <c r="I123" s="156"/>
      <c r="J123" s="156"/>
      <c r="K123" s="156"/>
      <c r="L123" s="128"/>
      <c r="M123" s="128"/>
      <c r="N123" s="128"/>
      <c r="O123" s="128"/>
      <c r="P123" s="128"/>
      <c r="Q123" s="128"/>
      <c r="R123" s="128"/>
      <c r="S123" s="128"/>
      <c r="T123" s="361"/>
    </row>
    <row r="124" spans="6:20" s="132" customFormat="1" x14ac:dyDescent="0.25">
      <c r="F124" s="156"/>
      <c r="G124" s="156"/>
      <c r="H124" s="156"/>
      <c r="I124" s="156"/>
      <c r="J124" s="156"/>
      <c r="K124" s="156"/>
      <c r="L124" s="128"/>
      <c r="M124" s="128"/>
      <c r="N124" s="128"/>
      <c r="O124" s="128"/>
      <c r="P124" s="128"/>
      <c r="Q124" s="128"/>
      <c r="R124" s="128"/>
      <c r="S124" s="128"/>
      <c r="T124" s="361"/>
    </row>
    <row r="125" spans="6:20" s="132" customFormat="1" x14ac:dyDescent="0.25">
      <c r="F125" s="156"/>
      <c r="G125" s="156"/>
      <c r="H125" s="156"/>
      <c r="I125" s="156"/>
      <c r="J125" s="156"/>
      <c r="K125" s="156"/>
      <c r="L125" s="128"/>
      <c r="M125" s="128"/>
      <c r="N125" s="128"/>
      <c r="O125" s="128"/>
      <c r="P125" s="128"/>
      <c r="Q125" s="128"/>
      <c r="R125" s="128"/>
      <c r="S125" s="128"/>
      <c r="T125" s="361"/>
    </row>
    <row r="126" spans="6:20" s="132" customFormat="1" x14ac:dyDescent="0.25">
      <c r="F126" s="156"/>
      <c r="G126" s="156"/>
      <c r="H126" s="156"/>
      <c r="I126" s="156"/>
      <c r="J126" s="156"/>
      <c r="K126" s="156"/>
      <c r="L126" s="128"/>
      <c r="M126" s="128"/>
      <c r="N126" s="128"/>
      <c r="O126" s="128"/>
      <c r="P126" s="128"/>
      <c r="Q126" s="128"/>
      <c r="R126" s="128"/>
      <c r="S126" s="128"/>
      <c r="T126" s="361"/>
    </row>
    <row r="127" spans="6:20" s="132" customFormat="1" x14ac:dyDescent="0.25">
      <c r="F127" s="156"/>
      <c r="G127" s="156"/>
      <c r="H127" s="156"/>
      <c r="I127" s="156"/>
      <c r="J127" s="156"/>
      <c r="K127" s="156"/>
      <c r="L127" s="128"/>
      <c r="M127" s="128"/>
      <c r="N127" s="128"/>
      <c r="O127" s="128"/>
      <c r="P127" s="128"/>
      <c r="Q127" s="128"/>
      <c r="R127" s="128"/>
      <c r="S127" s="128"/>
      <c r="T127" s="361"/>
    </row>
    <row r="128" spans="6:20" s="132" customFormat="1" x14ac:dyDescent="0.25">
      <c r="F128" s="156"/>
      <c r="G128" s="156"/>
      <c r="H128" s="156"/>
      <c r="I128" s="156"/>
      <c r="J128" s="156"/>
      <c r="K128" s="156"/>
      <c r="L128" s="128"/>
      <c r="M128" s="128"/>
      <c r="N128" s="128"/>
      <c r="O128" s="128"/>
      <c r="P128" s="128"/>
      <c r="Q128" s="128"/>
      <c r="R128" s="128"/>
      <c r="S128" s="128"/>
      <c r="T128" s="361"/>
    </row>
    <row r="129" spans="6:20" s="132" customFormat="1" x14ac:dyDescent="0.25">
      <c r="F129" s="156"/>
      <c r="G129" s="156"/>
      <c r="H129" s="156"/>
      <c r="I129" s="156"/>
      <c r="J129" s="156"/>
      <c r="K129" s="156"/>
      <c r="L129" s="128"/>
      <c r="M129" s="128"/>
      <c r="N129" s="128"/>
      <c r="O129" s="128"/>
      <c r="P129" s="128"/>
      <c r="Q129" s="128"/>
      <c r="R129" s="128"/>
      <c r="S129" s="128"/>
      <c r="T129" s="361"/>
    </row>
    <row r="130" spans="6:20" s="132" customFormat="1" x14ac:dyDescent="0.25">
      <c r="F130" s="156"/>
      <c r="G130" s="156"/>
      <c r="H130" s="156"/>
      <c r="I130" s="156"/>
      <c r="J130" s="156"/>
      <c r="K130" s="156"/>
      <c r="L130" s="128"/>
      <c r="M130" s="128"/>
      <c r="N130" s="128"/>
      <c r="O130" s="128"/>
      <c r="P130" s="128"/>
      <c r="Q130" s="128"/>
      <c r="R130" s="128"/>
      <c r="S130" s="128"/>
      <c r="T130" s="361"/>
    </row>
    <row r="131" spans="6:20" s="132" customFormat="1" x14ac:dyDescent="0.25">
      <c r="F131" s="156"/>
      <c r="G131" s="156"/>
      <c r="H131" s="156"/>
      <c r="I131" s="156"/>
      <c r="J131" s="156"/>
      <c r="K131" s="156"/>
      <c r="L131" s="128"/>
      <c r="M131" s="128"/>
      <c r="N131" s="128"/>
      <c r="O131" s="128"/>
      <c r="P131" s="128"/>
      <c r="Q131" s="128"/>
      <c r="R131" s="128"/>
      <c r="S131" s="128"/>
      <c r="T131" s="361"/>
    </row>
    <row r="132" spans="6:20" s="132" customFormat="1" x14ac:dyDescent="0.25">
      <c r="F132" s="156"/>
      <c r="G132" s="156"/>
      <c r="H132" s="156"/>
      <c r="I132" s="156"/>
      <c r="J132" s="156"/>
      <c r="K132" s="156"/>
      <c r="L132" s="128"/>
      <c r="M132" s="128"/>
      <c r="N132" s="128"/>
      <c r="O132" s="128"/>
      <c r="P132" s="128"/>
      <c r="Q132" s="128"/>
      <c r="R132" s="128"/>
      <c r="S132" s="128"/>
      <c r="T132" s="361"/>
    </row>
    <row r="133" spans="6:20" s="132" customFormat="1" x14ac:dyDescent="0.25">
      <c r="F133" s="156"/>
      <c r="G133" s="156"/>
      <c r="H133" s="156"/>
      <c r="I133" s="156"/>
      <c r="J133" s="156"/>
      <c r="K133" s="156"/>
      <c r="L133" s="128"/>
      <c r="M133" s="128"/>
      <c r="N133" s="128"/>
      <c r="O133" s="128"/>
      <c r="P133" s="128"/>
      <c r="Q133" s="128"/>
      <c r="R133" s="128"/>
      <c r="S133" s="128"/>
      <c r="T133" s="361"/>
    </row>
    <row r="134" spans="6:20" s="132" customFormat="1" x14ac:dyDescent="0.25">
      <c r="F134" s="156"/>
      <c r="G134" s="156"/>
      <c r="H134" s="156"/>
      <c r="I134" s="156"/>
      <c r="J134" s="156"/>
      <c r="K134" s="156"/>
      <c r="L134" s="128"/>
      <c r="M134" s="128"/>
      <c r="N134" s="128"/>
      <c r="O134" s="128"/>
      <c r="P134" s="128"/>
      <c r="Q134" s="128"/>
      <c r="R134" s="128"/>
      <c r="S134" s="128"/>
      <c r="T134" s="361"/>
    </row>
    <row r="135" spans="6:20" s="132" customFormat="1" x14ac:dyDescent="0.25">
      <c r="F135" s="156"/>
      <c r="G135" s="156"/>
      <c r="H135" s="156"/>
      <c r="I135" s="156"/>
      <c r="J135" s="156"/>
      <c r="K135" s="156"/>
      <c r="L135" s="128"/>
      <c r="M135" s="128"/>
      <c r="N135" s="128"/>
      <c r="O135" s="128"/>
      <c r="P135" s="128"/>
      <c r="Q135" s="128"/>
      <c r="R135" s="128"/>
      <c r="S135" s="128"/>
      <c r="T135" s="361"/>
    </row>
    <row r="136" spans="6:20" s="132" customFormat="1" x14ac:dyDescent="0.25">
      <c r="F136" s="156"/>
      <c r="G136" s="156"/>
      <c r="H136" s="156"/>
      <c r="I136" s="156"/>
      <c r="J136" s="156"/>
      <c r="K136" s="156"/>
      <c r="L136" s="128"/>
      <c r="M136" s="128"/>
      <c r="N136" s="128"/>
      <c r="O136" s="128"/>
      <c r="P136" s="128"/>
      <c r="Q136" s="128"/>
      <c r="R136" s="128"/>
      <c r="S136" s="128"/>
      <c r="T136" s="361"/>
    </row>
    <row r="137" spans="6:20" s="132" customFormat="1" x14ac:dyDescent="0.25">
      <c r="F137" s="156"/>
      <c r="G137" s="156"/>
      <c r="H137" s="156"/>
      <c r="I137" s="156"/>
      <c r="J137" s="156"/>
      <c r="K137" s="156"/>
      <c r="L137" s="128"/>
      <c r="M137" s="128"/>
      <c r="N137" s="128"/>
      <c r="O137" s="128"/>
      <c r="P137" s="128"/>
      <c r="Q137" s="128"/>
      <c r="R137" s="128"/>
      <c r="S137" s="128"/>
      <c r="T137" s="361"/>
    </row>
    <row r="138" spans="6:20" s="132" customFormat="1" x14ac:dyDescent="0.25">
      <c r="F138" s="156"/>
      <c r="G138" s="156"/>
      <c r="H138" s="156"/>
      <c r="I138" s="156"/>
      <c r="J138" s="156"/>
      <c r="K138" s="156"/>
      <c r="L138" s="128"/>
      <c r="M138" s="128"/>
      <c r="N138" s="128"/>
      <c r="O138" s="128"/>
      <c r="P138" s="128"/>
      <c r="Q138" s="128"/>
      <c r="R138" s="128"/>
      <c r="S138" s="128"/>
      <c r="T138" s="361"/>
    </row>
    <row r="139" spans="6:20" s="132" customFormat="1" x14ac:dyDescent="0.25">
      <c r="F139" s="156"/>
      <c r="G139" s="156"/>
      <c r="H139" s="156"/>
      <c r="I139" s="156"/>
      <c r="J139" s="156"/>
      <c r="K139" s="156"/>
      <c r="L139" s="128"/>
      <c r="M139" s="128"/>
      <c r="N139" s="128"/>
      <c r="O139" s="128"/>
      <c r="P139" s="128"/>
      <c r="Q139" s="128"/>
      <c r="R139" s="128"/>
      <c r="S139" s="128"/>
      <c r="T139" s="361"/>
    </row>
    <row r="140" spans="6:20" s="132" customFormat="1" x14ac:dyDescent="0.25">
      <c r="F140" s="156"/>
      <c r="G140" s="156"/>
      <c r="H140" s="156"/>
      <c r="I140" s="156"/>
      <c r="J140" s="156"/>
      <c r="K140" s="156"/>
      <c r="L140" s="128"/>
      <c r="M140" s="128"/>
      <c r="N140" s="128"/>
      <c r="O140" s="128"/>
      <c r="P140" s="128"/>
      <c r="Q140" s="128"/>
      <c r="R140" s="128"/>
      <c r="S140" s="128"/>
      <c r="T140" s="361"/>
    </row>
    <row r="141" spans="6:20" s="132" customFormat="1" x14ac:dyDescent="0.25">
      <c r="F141" s="156"/>
      <c r="G141" s="156"/>
      <c r="H141" s="156"/>
      <c r="I141" s="156"/>
      <c r="J141" s="156"/>
      <c r="K141" s="156"/>
      <c r="L141" s="128"/>
      <c r="M141" s="128"/>
      <c r="N141" s="128"/>
      <c r="O141" s="128"/>
      <c r="P141" s="128"/>
      <c r="Q141" s="128"/>
      <c r="R141" s="128"/>
      <c r="S141" s="128"/>
      <c r="T141" s="361"/>
    </row>
    <row r="142" spans="6:20" s="132" customFormat="1" x14ac:dyDescent="0.25">
      <c r="F142" s="156"/>
      <c r="G142" s="156"/>
      <c r="H142" s="156"/>
      <c r="I142" s="156"/>
      <c r="J142" s="156"/>
      <c r="K142" s="156"/>
      <c r="L142" s="128"/>
      <c r="M142" s="128"/>
      <c r="N142" s="128"/>
      <c r="O142" s="128"/>
      <c r="P142" s="128"/>
      <c r="Q142" s="128"/>
      <c r="R142" s="128"/>
      <c r="S142" s="128"/>
      <c r="T142" s="361"/>
    </row>
    <row r="143" spans="6:20" s="132" customFormat="1" x14ac:dyDescent="0.25">
      <c r="F143" s="156"/>
      <c r="G143" s="156"/>
      <c r="H143" s="156"/>
      <c r="I143" s="156"/>
      <c r="J143" s="156"/>
      <c r="K143" s="156"/>
      <c r="L143" s="128"/>
      <c r="M143" s="128"/>
      <c r="N143" s="128"/>
      <c r="O143" s="128"/>
      <c r="P143" s="128"/>
      <c r="Q143" s="128"/>
      <c r="R143" s="128"/>
      <c r="S143" s="128"/>
      <c r="T143" s="361"/>
    </row>
    <row r="144" spans="6:20" s="132" customFormat="1" x14ac:dyDescent="0.25">
      <c r="F144" s="156"/>
      <c r="G144" s="156"/>
      <c r="H144" s="156"/>
      <c r="I144" s="156"/>
      <c r="J144" s="156"/>
      <c r="K144" s="156"/>
      <c r="L144" s="128"/>
      <c r="M144" s="128"/>
      <c r="N144" s="128"/>
      <c r="O144" s="128"/>
      <c r="P144" s="128"/>
      <c r="Q144" s="128"/>
      <c r="R144" s="128"/>
      <c r="S144" s="128"/>
      <c r="T144" s="361"/>
    </row>
    <row r="145" spans="6:20" s="132" customFormat="1" x14ac:dyDescent="0.25">
      <c r="F145" s="156"/>
      <c r="G145" s="156"/>
      <c r="H145" s="156"/>
      <c r="I145" s="156"/>
      <c r="J145" s="156"/>
      <c r="K145" s="156"/>
      <c r="L145" s="128"/>
      <c r="M145" s="128"/>
      <c r="N145" s="128"/>
      <c r="O145" s="128"/>
      <c r="P145" s="128"/>
      <c r="Q145" s="128"/>
      <c r="R145" s="128"/>
      <c r="S145" s="128"/>
      <c r="T145" s="361"/>
    </row>
    <row r="146" spans="6:20" s="132" customFormat="1" x14ac:dyDescent="0.25">
      <c r="F146" s="156"/>
      <c r="G146" s="156"/>
      <c r="H146" s="156"/>
      <c r="I146" s="156"/>
      <c r="J146" s="156"/>
      <c r="K146" s="156"/>
      <c r="L146" s="128"/>
      <c r="M146" s="128"/>
      <c r="N146" s="128"/>
      <c r="O146" s="128"/>
      <c r="P146" s="128"/>
      <c r="Q146" s="128"/>
      <c r="R146" s="128"/>
      <c r="S146" s="128"/>
      <c r="T146" s="361"/>
    </row>
    <row r="147" spans="6:20" s="132" customFormat="1" x14ac:dyDescent="0.25">
      <c r="F147" s="156"/>
      <c r="G147" s="156"/>
      <c r="H147" s="156"/>
      <c r="I147" s="156"/>
      <c r="J147" s="156"/>
      <c r="K147" s="156"/>
      <c r="L147" s="128"/>
      <c r="M147" s="128"/>
      <c r="N147" s="128"/>
      <c r="O147" s="128"/>
      <c r="P147" s="128"/>
      <c r="Q147" s="128"/>
      <c r="R147" s="128"/>
      <c r="S147" s="128"/>
      <c r="T147" s="361"/>
    </row>
    <row r="148" spans="6:20" s="132" customFormat="1" x14ac:dyDescent="0.25">
      <c r="F148" s="156"/>
      <c r="G148" s="156"/>
      <c r="H148" s="156"/>
      <c r="I148" s="156"/>
      <c r="J148" s="156"/>
      <c r="K148" s="156"/>
      <c r="L148" s="128"/>
      <c r="M148" s="128"/>
      <c r="N148" s="128"/>
      <c r="O148" s="128"/>
      <c r="P148" s="128"/>
      <c r="Q148" s="128"/>
      <c r="R148" s="128"/>
      <c r="S148" s="128"/>
      <c r="T148" s="361"/>
    </row>
    <row r="149" spans="6:20" s="132" customFormat="1" x14ac:dyDescent="0.25">
      <c r="F149" s="156"/>
      <c r="G149" s="156"/>
      <c r="H149" s="156"/>
      <c r="I149" s="156"/>
      <c r="J149" s="156"/>
      <c r="K149" s="156"/>
      <c r="L149" s="128"/>
      <c r="M149" s="128"/>
      <c r="N149" s="128"/>
      <c r="O149" s="128"/>
      <c r="P149" s="128"/>
      <c r="Q149" s="128"/>
      <c r="R149" s="128"/>
      <c r="S149" s="128"/>
      <c r="T149" s="361"/>
    </row>
    <row r="150" spans="6:20" s="132" customFormat="1" x14ac:dyDescent="0.25">
      <c r="F150" s="156"/>
      <c r="G150" s="156"/>
      <c r="H150" s="156"/>
      <c r="I150" s="156"/>
      <c r="J150" s="156"/>
      <c r="K150" s="156"/>
      <c r="L150" s="128"/>
      <c r="M150" s="128"/>
      <c r="N150" s="128"/>
      <c r="O150" s="128"/>
      <c r="P150" s="128"/>
      <c r="Q150" s="128"/>
      <c r="R150" s="128"/>
      <c r="S150" s="128"/>
      <c r="T150" s="361"/>
    </row>
    <row r="151" spans="6:20" s="132" customFormat="1" x14ac:dyDescent="0.25">
      <c r="F151" s="156"/>
      <c r="G151" s="156"/>
      <c r="H151" s="156"/>
      <c r="I151" s="156"/>
      <c r="J151" s="156"/>
      <c r="K151" s="156"/>
      <c r="L151" s="128"/>
      <c r="M151" s="128"/>
      <c r="N151" s="128"/>
      <c r="O151" s="128"/>
      <c r="P151" s="128"/>
      <c r="Q151" s="128"/>
      <c r="R151" s="128"/>
      <c r="S151" s="128"/>
      <c r="T151" s="361"/>
    </row>
    <row r="152" spans="6:20" s="132" customFormat="1" x14ac:dyDescent="0.25">
      <c r="F152" s="156"/>
      <c r="G152" s="156"/>
      <c r="H152" s="156"/>
      <c r="I152" s="156"/>
      <c r="J152" s="156"/>
      <c r="K152" s="156"/>
      <c r="L152" s="128"/>
      <c r="M152" s="128"/>
      <c r="N152" s="128"/>
      <c r="O152" s="128"/>
      <c r="P152" s="128"/>
      <c r="Q152" s="128"/>
      <c r="R152" s="128"/>
      <c r="S152" s="128"/>
      <c r="T152" s="361"/>
    </row>
    <row r="153" spans="6:20" s="132" customFormat="1" x14ac:dyDescent="0.25">
      <c r="F153" s="156"/>
      <c r="G153" s="156"/>
      <c r="H153" s="156"/>
      <c r="I153" s="156"/>
      <c r="J153" s="156"/>
      <c r="K153" s="156"/>
      <c r="L153" s="128"/>
      <c r="M153" s="128"/>
      <c r="N153" s="128"/>
      <c r="O153" s="128"/>
      <c r="P153" s="128"/>
      <c r="Q153" s="128"/>
      <c r="R153" s="128"/>
      <c r="S153" s="128"/>
      <c r="T153" s="361"/>
    </row>
    <row r="154" spans="6:20" s="132" customFormat="1" x14ac:dyDescent="0.25">
      <c r="F154" s="156"/>
      <c r="G154" s="156"/>
      <c r="H154" s="156"/>
      <c r="I154" s="156"/>
      <c r="J154" s="156"/>
      <c r="K154" s="156"/>
      <c r="L154" s="128"/>
      <c r="M154" s="128"/>
      <c r="N154" s="128"/>
      <c r="O154" s="128"/>
      <c r="P154" s="128"/>
      <c r="Q154" s="128"/>
      <c r="R154" s="128"/>
      <c r="S154" s="128"/>
      <c r="T154" s="361"/>
    </row>
    <row r="155" spans="6:20" s="132" customFormat="1" x14ac:dyDescent="0.25">
      <c r="F155" s="156"/>
      <c r="G155" s="156"/>
      <c r="H155" s="156"/>
      <c r="I155" s="156"/>
      <c r="J155" s="156"/>
      <c r="K155" s="156"/>
      <c r="L155" s="128"/>
      <c r="M155" s="128"/>
      <c r="N155" s="128"/>
      <c r="O155" s="128"/>
      <c r="P155" s="128"/>
      <c r="Q155" s="128"/>
      <c r="R155" s="128"/>
      <c r="S155" s="128"/>
      <c r="T155" s="361"/>
    </row>
    <row r="156" spans="6:20" s="132" customFormat="1" x14ac:dyDescent="0.25">
      <c r="F156" s="156"/>
      <c r="G156" s="156"/>
      <c r="H156" s="156"/>
      <c r="I156" s="156"/>
      <c r="J156" s="156"/>
      <c r="K156" s="156"/>
      <c r="L156" s="128"/>
      <c r="M156" s="128"/>
      <c r="N156" s="128"/>
      <c r="O156" s="128"/>
      <c r="P156" s="128"/>
      <c r="Q156" s="128"/>
      <c r="R156" s="128"/>
      <c r="S156" s="128"/>
      <c r="T156" s="361"/>
    </row>
    <row r="157" spans="6:20" s="132" customFormat="1" x14ac:dyDescent="0.25">
      <c r="F157" s="156"/>
      <c r="G157" s="156"/>
      <c r="H157" s="156"/>
      <c r="I157" s="156"/>
      <c r="J157" s="156"/>
      <c r="K157" s="156"/>
      <c r="L157" s="128"/>
      <c r="M157" s="128"/>
      <c r="N157" s="128"/>
      <c r="O157" s="128"/>
      <c r="P157" s="128"/>
      <c r="Q157" s="128"/>
      <c r="R157" s="128"/>
      <c r="S157" s="128"/>
      <c r="T157" s="361"/>
    </row>
    <row r="158" spans="6:20" s="132" customFormat="1" x14ac:dyDescent="0.25">
      <c r="F158" s="156"/>
      <c r="G158" s="156"/>
      <c r="H158" s="156"/>
      <c r="I158" s="156"/>
      <c r="J158" s="156"/>
      <c r="K158" s="156"/>
      <c r="L158" s="128"/>
      <c r="M158" s="128"/>
      <c r="N158" s="128"/>
      <c r="O158" s="128"/>
      <c r="P158" s="128"/>
      <c r="Q158" s="128"/>
      <c r="R158" s="128"/>
      <c r="S158" s="128"/>
      <c r="T158" s="361"/>
    </row>
    <row r="159" spans="6:20" s="132" customFormat="1" x14ac:dyDescent="0.25">
      <c r="F159" s="156"/>
      <c r="G159" s="156"/>
      <c r="H159" s="156"/>
      <c r="I159" s="156"/>
      <c r="J159" s="156"/>
      <c r="K159" s="156"/>
      <c r="L159" s="128"/>
      <c r="M159" s="128"/>
      <c r="N159" s="128"/>
      <c r="O159" s="128"/>
      <c r="P159" s="128"/>
      <c r="Q159" s="128"/>
      <c r="R159" s="128"/>
      <c r="S159" s="128"/>
      <c r="T159" s="361"/>
    </row>
    <row r="160" spans="6:20" s="132" customFormat="1" x14ac:dyDescent="0.25">
      <c r="F160" s="156"/>
      <c r="G160" s="156"/>
      <c r="H160" s="156"/>
      <c r="I160" s="156"/>
      <c r="J160" s="156"/>
      <c r="K160" s="156"/>
      <c r="L160" s="128"/>
      <c r="M160" s="128"/>
      <c r="N160" s="128"/>
      <c r="O160" s="128"/>
      <c r="P160" s="128"/>
      <c r="Q160" s="128"/>
      <c r="R160" s="128"/>
      <c r="S160" s="128"/>
      <c r="T160" s="361"/>
    </row>
    <row r="161" spans="6:20" s="132" customFormat="1" x14ac:dyDescent="0.25">
      <c r="F161" s="156"/>
      <c r="G161" s="156"/>
      <c r="H161" s="156"/>
      <c r="I161" s="156"/>
      <c r="J161" s="156"/>
      <c r="K161" s="156"/>
      <c r="L161" s="128"/>
      <c r="M161" s="128"/>
      <c r="N161" s="128"/>
      <c r="O161" s="128"/>
      <c r="P161" s="128"/>
      <c r="Q161" s="128"/>
      <c r="R161" s="128"/>
      <c r="S161" s="128"/>
      <c r="T161" s="361"/>
    </row>
    <row r="162" spans="6:20" s="132" customFormat="1" x14ac:dyDescent="0.25">
      <c r="F162" s="156"/>
      <c r="G162" s="156"/>
      <c r="H162" s="156"/>
      <c r="I162" s="156"/>
      <c r="J162" s="156"/>
      <c r="K162" s="156"/>
      <c r="L162" s="128"/>
      <c r="M162" s="128"/>
      <c r="N162" s="128"/>
      <c r="O162" s="128"/>
      <c r="P162" s="128"/>
      <c r="Q162" s="128"/>
      <c r="R162" s="128"/>
      <c r="S162" s="128"/>
      <c r="T162" s="361"/>
    </row>
    <row r="163" spans="6:20" s="132" customFormat="1" x14ac:dyDescent="0.25">
      <c r="F163" s="156"/>
      <c r="G163" s="156"/>
      <c r="H163" s="156"/>
      <c r="I163" s="156"/>
      <c r="J163" s="156"/>
      <c r="K163" s="156"/>
      <c r="L163" s="128"/>
      <c r="M163" s="128"/>
      <c r="N163" s="128"/>
      <c r="O163" s="128"/>
      <c r="P163" s="128"/>
      <c r="Q163" s="128"/>
      <c r="R163" s="128"/>
      <c r="S163" s="128"/>
      <c r="T163" s="361"/>
    </row>
    <row r="164" spans="6:20" s="132" customFormat="1" x14ac:dyDescent="0.25">
      <c r="F164" s="156"/>
      <c r="G164" s="156"/>
      <c r="H164" s="156"/>
      <c r="I164" s="156"/>
      <c r="J164" s="156"/>
      <c r="K164" s="156"/>
      <c r="L164" s="128"/>
      <c r="M164" s="128"/>
      <c r="N164" s="128"/>
      <c r="O164" s="128"/>
      <c r="P164" s="128"/>
      <c r="Q164" s="128"/>
      <c r="R164" s="128"/>
      <c r="S164" s="128"/>
      <c r="T164" s="361"/>
    </row>
    <row r="165" spans="6:20" s="132" customFormat="1" x14ac:dyDescent="0.25">
      <c r="F165" s="156"/>
      <c r="G165" s="156"/>
      <c r="H165" s="156"/>
      <c r="I165" s="156"/>
      <c r="J165" s="156"/>
      <c r="K165" s="156"/>
      <c r="L165" s="128"/>
      <c r="M165" s="128"/>
      <c r="N165" s="128"/>
      <c r="O165" s="128"/>
      <c r="P165" s="128"/>
      <c r="Q165" s="128"/>
      <c r="R165" s="128"/>
      <c r="S165" s="128"/>
      <c r="T165" s="361"/>
    </row>
    <row r="166" spans="6:20" s="132" customFormat="1" x14ac:dyDescent="0.25">
      <c r="F166" s="156"/>
      <c r="G166" s="156"/>
      <c r="H166" s="156"/>
      <c r="I166" s="156"/>
      <c r="J166" s="156"/>
      <c r="K166" s="156"/>
      <c r="L166" s="128"/>
      <c r="M166" s="128"/>
      <c r="N166" s="128"/>
      <c r="O166" s="128"/>
      <c r="P166" s="128"/>
      <c r="Q166" s="128"/>
      <c r="R166" s="128"/>
      <c r="S166" s="128"/>
      <c r="T166" s="361"/>
    </row>
    <row r="167" spans="6:20" s="132" customFormat="1" x14ac:dyDescent="0.25">
      <c r="F167" s="156"/>
      <c r="G167" s="156"/>
      <c r="H167" s="156"/>
      <c r="I167" s="156"/>
      <c r="J167" s="156"/>
      <c r="K167" s="156"/>
      <c r="L167" s="128"/>
      <c r="M167" s="128"/>
      <c r="N167" s="128"/>
      <c r="O167" s="128"/>
      <c r="P167" s="128"/>
      <c r="Q167" s="128"/>
      <c r="R167" s="128"/>
      <c r="S167" s="128"/>
      <c r="T167" s="361"/>
    </row>
    <row r="168" spans="6:20" s="132" customFormat="1" x14ac:dyDescent="0.25">
      <c r="F168" s="156"/>
      <c r="G168" s="156"/>
      <c r="H168" s="156"/>
      <c r="I168" s="156"/>
      <c r="J168" s="156"/>
      <c r="K168" s="156"/>
      <c r="L168" s="128"/>
      <c r="M168" s="128"/>
      <c r="N168" s="128"/>
      <c r="O168" s="128"/>
      <c r="P168" s="128"/>
      <c r="Q168" s="128"/>
      <c r="R168" s="128"/>
      <c r="S168" s="128"/>
      <c r="T168" s="361"/>
    </row>
    <row r="169" spans="6:20" s="132" customFormat="1" x14ac:dyDescent="0.25">
      <c r="F169" s="156"/>
      <c r="G169" s="156"/>
      <c r="H169" s="156"/>
      <c r="I169" s="156"/>
      <c r="J169" s="156"/>
      <c r="K169" s="156"/>
      <c r="L169" s="128"/>
      <c r="M169" s="128"/>
      <c r="N169" s="128"/>
      <c r="O169" s="128"/>
      <c r="P169" s="128"/>
      <c r="Q169" s="128"/>
      <c r="R169" s="128"/>
      <c r="S169" s="128"/>
      <c r="T169" s="361"/>
    </row>
    <row r="170" spans="6:20" s="132" customFormat="1" x14ac:dyDescent="0.25">
      <c r="F170" s="156"/>
      <c r="G170" s="156"/>
      <c r="H170" s="156"/>
      <c r="I170" s="156"/>
      <c r="J170" s="156"/>
      <c r="K170" s="156"/>
      <c r="L170" s="128"/>
      <c r="M170" s="128"/>
      <c r="N170" s="128"/>
      <c r="O170" s="128"/>
      <c r="P170" s="128"/>
      <c r="Q170" s="128"/>
      <c r="R170" s="128"/>
      <c r="S170" s="128"/>
      <c r="T170" s="361"/>
    </row>
    <row r="171" spans="6:20" s="132" customFormat="1" x14ac:dyDescent="0.25">
      <c r="F171" s="156"/>
      <c r="G171" s="156"/>
      <c r="H171" s="156"/>
      <c r="I171" s="156"/>
      <c r="J171" s="156"/>
      <c r="K171" s="156"/>
      <c r="L171" s="128"/>
      <c r="M171" s="128"/>
      <c r="N171" s="128"/>
      <c r="O171" s="128"/>
      <c r="P171" s="128"/>
      <c r="Q171" s="128"/>
      <c r="R171" s="128"/>
      <c r="S171" s="128"/>
      <c r="T171" s="361"/>
    </row>
  </sheetData>
  <sheetProtection password="C099" sheet="1" objects="1" scenarios="1"/>
  <mergeCells count="22">
    <mergeCell ref="M19:R19"/>
    <mergeCell ref="M3:R7"/>
    <mergeCell ref="F15:I15"/>
    <mergeCell ref="F17:I17"/>
    <mergeCell ref="F11:I11"/>
    <mergeCell ref="F13:I13"/>
    <mergeCell ref="B44:D44"/>
    <mergeCell ref="K52:O52"/>
    <mergeCell ref="K21:R21"/>
    <mergeCell ref="K30:M30"/>
    <mergeCell ref="K1:K2"/>
    <mergeCell ref="F5:I5"/>
    <mergeCell ref="F7:I7"/>
    <mergeCell ref="F9:I9"/>
    <mergeCell ref="F3:I3"/>
    <mergeCell ref="B21:F21"/>
    <mergeCell ref="F19:I19"/>
    <mergeCell ref="M9:R13"/>
    <mergeCell ref="M15:R17"/>
    <mergeCell ref="M1:O1"/>
    <mergeCell ref="L50:M50"/>
    <mergeCell ref="Q1:R1"/>
  </mergeCells>
  <conditionalFormatting sqref="M26">
    <cfRule type="cellIs" dxfId="30" priority="32" operator="greaterThan">
      <formula>9</formula>
    </cfRule>
    <cfRule type="cellIs" dxfId="29" priority="33" operator="between">
      <formula>1</formula>
      <formula>9</formula>
    </cfRule>
  </conditionalFormatting>
  <conditionalFormatting sqref="M28">
    <cfRule type="cellIs" dxfId="28" priority="30" operator="greaterThan">
      <formula>999</formula>
    </cfRule>
    <cfRule type="cellIs" dxfId="27" priority="31" operator="between">
      <formula>1</formula>
      <formula>999</formula>
    </cfRule>
  </conditionalFormatting>
  <conditionalFormatting sqref="D5">
    <cfRule type="cellIs" dxfId="26" priority="20" operator="greaterThan">
      <formula>0</formula>
    </cfRule>
    <cfRule type="cellIs" dxfId="25" priority="22" operator="greaterThan">
      <formula>0</formula>
    </cfRule>
  </conditionalFormatting>
  <conditionalFormatting sqref="D7">
    <cfRule type="cellIs" dxfId="24" priority="21" operator="greaterThan">
      <formula>0</formula>
    </cfRule>
  </conditionalFormatting>
  <conditionalFormatting sqref="D9">
    <cfRule type="cellIs" dxfId="23" priority="16" operator="greaterThan">
      <formula>0</formula>
    </cfRule>
  </conditionalFormatting>
  <conditionalFormatting sqref="Q46:Q48 O38 O46:O48 O50">
    <cfRule type="cellIs" dxfId="22" priority="15" operator="greaterThan">
      <formula>0</formula>
    </cfRule>
  </conditionalFormatting>
  <conditionalFormatting sqref="Q38">
    <cfRule type="cellIs" dxfId="21" priority="12" operator="greaterThan">
      <formula>0</formula>
    </cfRule>
  </conditionalFormatting>
  <conditionalFormatting sqref="D11">
    <cfRule type="cellIs" dxfId="20" priority="5" operator="greaterThan">
      <formula>0</formula>
    </cfRule>
  </conditionalFormatting>
  <conditionalFormatting sqref="D13">
    <cfRule type="cellIs" dxfId="19" priority="1" operator="greaterThan">
      <formula>0</formula>
    </cfRule>
    <cfRule type="cellIs" dxfId="18" priority="3" operator="greaterThan">
      <formula>0</formula>
    </cfRule>
  </conditionalFormatting>
  <conditionalFormatting sqref="D17">
    <cfRule type="cellIs" dxfId="17" priority="2" operator="greaterThan">
      <formula>0</formula>
    </cfRule>
  </conditionalFormatting>
  <dataValidations count="24">
    <dataValidation allowBlank="1" showInputMessage="1" showErrorMessage="1" promptTitle="Energence support" prompt="For time spent in addition to standard service delivery - see Support tab. Chargable:_x000a_Project management and problem solving._x000a_SIM card and data telemetry issues._x000a_Technical and Planning policy advice._x000a_Financial appraisal._x000a_Other" sqref="K44"/>
    <dataValidation allowBlank="1" showInputMessage="1" showErrorMessage="1" promptTitle="Energence officer support" prompt="Chargable per hour" sqref="K42"/>
    <dataValidation allowBlank="1" showInputMessage="1" showErrorMessage="1" promptTitle="Ealing support" prompt="Planning application advice (in addition to standard Ealing Planning Authority service delivery)." sqref="K36"/>
    <dataValidation allowBlank="1" showInputMessage="1" showErrorMessage="1" promptTitle="Ealing officer support" prompt="Chargable per hour" sqref="K34"/>
    <dataValidation allowBlank="1" showInputMessage="1" showErrorMessage="1" prompt="Type in m2 of non-residential development." sqref="M28"/>
    <dataValidation allowBlank="1" showInputMessage="1" showErrorMessage="1" prompt="Type in number of residential units." sqref="M26"/>
    <dataValidation allowBlank="1" showInputMessage="1" showErrorMessage="1" promptTitle="Type in field" prompt="Type in number of residential units or m2 of non-residential development." sqref="M24 O42 O34 M22"/>
    <dataValidation allowBlank="1" showInputMessage="1" showErrorMessage="1" promptTitle="Basic platform fees" prompt="For hosting of Birth Certificates and data and information processing." sqref="K22"/>
    <dataValidation allowBlank="1" showInputMessage="1" showErrorMessage="1" promptTitle="Energy equipment to be installed" prompt="Select type of renewable/low-carbon energy system to be installed in the development from the drop-down list._x000a_Select as many rows as required." sqref="B22"/>
    <dataValidation allowBlank="1" showInputMessage="1" showErrorMessage="1" promptTitle="kW size of renewable/low-carbon " prompt="For example: 2.5 kilowat peak (kWp) PV array or 5 kW air source heat pump." sqref="D22 H22"/>
    <dataValidation allowBlank="1" showInputMessage="1" showErrorMessage="1" promptTitle="Number of systems" prompt="Number of the selected renewable/low-carbon systems of that type to be installed._x000a_" sqref="F22"/>
    <dataValidation type="list" allowBlank="1" showInputMessage="1" showErrorMessage="1" promptTitle="Drop-down menu" prompt="Select installed energy system" sqref="B24 B42 B40 B38 B36 B34 B32 B30 B28 B26">
      <formula1>$U$79:$U$91</formula1>
    </dataValidation>
    <dataValidation type="list" allowBlank="1" showInputMessage="1" showErrorMessage="1" promptTitle="Select non-residential units" prompt="Either either more or less than 1,000 m2 of non-residential development._x000a_Less turns cell yellow._x000a_More blue." sqref="K28">
      <formula1>$U$64:$U$66</formula1>
    </dataValidation>
    <dataValidation type="list" allowBlank="1" showInputMessage="1" showErrorMessage="1" promptTitle="Select residential units" prompt="Select for either less or more than 10 residential units._x000a_Less turns cell yellow._x000a_More blue." sqref="K26">
      <formula1>$U$59:$U$61</formula1>
    </dataValidation>
    <dataValidation type="list" allowBlank="1" showInputMessage="1" showErrorMessage="1" promptTitle="Ealing Council officer support" prompt="Select if required" sqref="K38:K39">
      <formula1>$U$69:$U$70</formula1>
    </dataValidation>
    <dataValidation type="list" allowBlank="1" showInputMessage="1" showErrorMessage="1" promptTitle="Energence support time" prompt="Select as required" sqref="K46:K48">
      <formula1>$U$73:$U$76</formula1>
    </dataValidation>
    <dataValidation allowBlank="1" showInputMessage="1" showErrorMessage="1" promptTitle="Number of items" prompt="Number of items of equipment requested" sqref="B19:D19"/>
    <dataValidation allowBlank="1" showInputMessage="1" showErrorMessage="1" promptTitle="Running total" prompt="Will automatically update as tabs are completed" sqref="B13"/>
    <dataValidation allowBlank="1" showInputMessage="1" showErrorMessage="1" promptTitle="Platform services" prompt="Link" sqref="B11"/>
    <dataValidation allowBlank="1" showInputMessage="1" showErrorMessage="1" promptTitle="SIM card + data management " prompt="Link" sqref="B9"/>
    <dataValidation allowBlank="1" showInputMessage="1" showErrorMessage="1" promptTitle="Equipment" prompt="Equipment requirements carried over." sqref="B7"/>
    <dataValidation allowBlank="1" showInputMessage="1" showErrorMessage="1" promptTitle="Support time" prompt="Project management &amp; problem solving support. _x000a_Select Ealing and/or Energence officer support tasks and hours." sqref="B5"/>
    <dataValidation type="list" allowBlank="1" showInputMessage="1" showErrorMessage="1" sqref="B16">
      <formula1>#REF!</formula1>
    </dataValidation>
    <dataValidation type="list" allowBlank="1" showInputMessage="1" showErrorMessage="1" promptTitle="Financing option" prompt="Either through basic Enforcement Condition fee (Developer uses own equipment / installer provider), or Ealing/Energence turnkey solution Section 106." sqref="B3">
      <formula1>$U$54:$U$56</formula1>
    </dataValidation>
  </dataValidations>
  <hyperlinks>
    <hyperlink ref="B11" location="'Automated alerts'!B11" display="Additional platform services"/>
    <hyperlink ref="B7" location="'Equipment &amp; Installation'!B7" display="Equipment supply + installation if requested"/>
    <hyperlink ref="Q24" location="'Platform &amp; additional support'!B2" display="More info"/>
    <hyperlink ref="B9" location="'SIM cards &amp; data'!B9" display="SIM cards + data handling"/>
    <hyperlink ref="Q41:R41" location="'Platform &amp; additional support'!E15" display="More info"/>
    <hyperlink ref="Q34" location="'Platform &amp; additional support'!E4" display="More info"/>
    <hyperlink ref="Q42" location="'Platform &amp; additional support'!E14" display="More info"/>
    <hyperlink ref="Q1" location="'All info links'!H4" display="All info links"/>
    <hyperlink ref="M1:O1" location="Guidance!C3" display="Back to Guidance"/>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sheetPr>
  <dimension ref="A1:V279"/>
  <sheetViews>
    <sheetView showGridLines="0" showRowColHeaders="0" zoomScale="85" zoomScaleNormal="85" workbookViewId="0">
      <selection activeCell="B5" sqref="B5"/>
    </sheetView>
  </sheetViews>
  <sheetFormatPr defaultColWidth="9.140625" defaultRowHeight="14.25" x14ac:dyDescent="0.25"/>
  <cols>
    <col min="1" max="1" width="1.28515625" style="125" customWidth="1"/>
    <col min="2" max="2" width="50.85546875" style="125" customWidth="1"/>
    <col min="3" max="3" width="1" style="132" customWidth="1"/>
    <col min="4" max="4" width="12.7109375" style="125" customWidth="1"/>
    <col min="5" max="5" width="1" style="132" customWidth="1"/>
    <col min="6" max="6" width="12.7109375" style="156" customWidth="1"/>
    <col min="7" max="7" width="1" style="156" customWidth="1"/>
    <col min="8" max="8" width="12.7109375" style="156" customWidth="1"/>
    <col min="9" max="9" width="7.7109375" style="127" customWidth="1"/>
    <col min="10" max="10" width="1" style="128" customWidth="1"/>
    <col min="11" max="11" width="53.42578125" style="128" customWidth="1"/>
    <col min="12" max="12" width="1" style="128" customWidth="1"/>
    <col min="13" max="13" width="12.7109375" style="128" customWidth="1"/>
    <col min="14" max="14" width="1" style="128" customWidth="1"/>
    <col min="15" max="15" width="12.7109375" style="128" customWidth="1"/>
    <col min="16" max="16" width="1" style="128" customWidth="1"/>
    <col min="17" max="17" width="12.7109375" style="128" customWidth="1"/>
    <col min="18" max="18" width="12.7109375" style="129" customWidth="1"/>
    <col min="19" max="19" width="2.7109375" style="129" customWidth="1"/>
    <col min="20" max="20" width="2.7109375" style="361" customWidth="1"/>
    <col min="21" max="21" width="5.140625" style="125" customWidth="1"/>
    <col min="22" max="22" width="11.42578125" style="125" customWidth="1"/>
    <col min="23" max="16384" width="9.140625" style="125"/>
  </cols>
  <sheetData>
    <row r="1" spans="1:22" ht="24.95" customHeight="1" x14ac:dyDescent="0.25">
      <c r="B1" s="329" t="s">
        <v>393</v>
      </c>
      <c r="D1" s="721" t="str">
        <f>Guidance!I1</f>
        <v>v6</v>
      </c>
      <c r="E1" s="126"/>
      <c r="K1" s="823" t="s">
        <v>392</v>
      </c>
      <c r="L1" s="562"/>
      <c r="M1" s="897" t="s">
        <v>99</v>
      </c>
      <c r="N1" s="897"/>
      <c r="O1" s="897"/>
      <c r="P1" s="608"/>
      <c r="Q1" s="608"/>
      <c r="R1" s="260"/>
      <c r="S1" s="260"/>
      <c r="T1" s="356"/>
    </row>
    <row r="2" spans="1:22" ht="6" customHeight="1" thickBot="1" x14ac:dyDescent="0.3">
      <c r="B2" s="329"/>
      <c r="D2" s="472"/>
      <c r="E2" s="126"/>
      <c r="K2" s="562"/>
      <c r="L2" s="562"/>
      <c r="M2" s="274"/>
      <c r="N2" s="274"/>
      <c r="P2" s="274"/>
      <c r="R2" s="260"/>
      <c r="S2" s="260"/>
      <c r="T2" s="356"/>
    </row>
    <row r="3" spans="1:22" ht="24.95" customHeight="1" thickBot="1" x14ac:dyDescent="0.3">
      <c r="B3" s="488" t="s">
        <v>322</v>
      </c>
      <c r="C3" s="487"/>
      <c r="D3" s="772" t="str">
        <f>'Platform + officer support'!D3</f>
        <v>&lt;</v>
      </c>
      <c r="F3" s="906" t="s">
        <v>58</v>
      </c>
      <c r="G3" s="906"/>
      <c r="H3" s="906"/>
      <c r="I3" s="906"/>
      <c r="J3" s="755"/>
      <c r="K3" s="754" t="str">
        <f>'Platform + officer support'!K3</f>
        <v>LB Ealing</v>
      </c>
      <c r="L3" s="562"/>
      <c r="M3" s="608" t="s">
        <v>205</v>
      </c>
      <c r="N3" s="190"/>
      <c r="P3" s="608"/>
      <c r="Q3" s="608"/>
    </row>
    <row r="4" spans="1:22" ht="6" customHeight="1" x14ac:dyDescent="0.25">
      <c r="F4" s="662"/>
      <c r="G4" s="662"/>
      <c r="H4" s="662"/>
      <c r="I4" s="662"/>
      <c r="J4" s="135"/>
      <c r="K4" s="661"/>
      <c r="L4" s="562"/>
      <c r="Q4" s="337"/>
      <c r="R4" s="618"/>
      <c r="S4" s="618"/>
      <c r="T4" s="357"/>
    </row>
    <row r="5" spans="1:22" s="419" customFormat="1" ht="24.95" customHeight="1" x14ac:dyDescent="0.25">
      <c r="A5" s="125"/>
      <c r="B5" s="637" t="s">
        <v>396</v>
      </c>
      <c r="C5" s="153"/>
      <c r="D5" s="153"/>
      <c r="E5" s="153"/>
      <c r="F5" s="663"/>
      <c r="G5" s="907" t="s">
        <v>12</v>
      </c>
      <c r="H5" s="907"/>
      <c r="I5" s="907"/>
      <c r="J5" s="756"/>
      <c r="K5" s="758">
        <f>'Platform + officer support'!K5</f>
        <v>0</v>
      </c>
      <c r="L5" s="562"/>
      <c r="M5" s="610" t="s">
        <v>304</v>
      </c>
      <c r="N5" s="417"/>
      <c r="P5" s="610"/>
      <c r="Q5" s="610"/>
      <c r="R5" s="476"/>
      <c r="S5" s="476"/>
      <c r="T5" s="365"/>
    </row>
    <row r="6" spans="1:22" s="419" customFormat="1" ht="6" customHeight="1" thickBot="1" x14ac:dyDescent="0.3">
      <c r="A6" s="125"/>
      <c r="B6" s="629"/>
      <c r="C6" s="131"/>
      <c r="D6" s="134"/>
      <c r="E6" s="133"/>
      <c r="F6" s="664"/>
      <c r="G6" s="664"/>
      <c r="H6" s="664"/>
      <c r="I6" s="664"/>
      <c r="J6" s="136"/>
      <c r="K6" s="661"/>
      <c r="L6" s="562"/>
      <c r="M6" s="476"/>
      <c r="P6" s="476"/>
      <c r="Q6" s="339"/>
      <c r="R6" s="203"/>
      <c r="S6" s="203"/>
      <c r="T6" s="358"/>
    </row>
    <row r="7" spans="1:22" s="419" customFormat="1" ht="24.95" customHeight="1" thickBot="1" x14ac:dyDescent="0.35">
      <c r="B7" s="682" t="s">
        <v>419</v>
      </c>
      <c r="C7" s="122"/>
      <c r="D7" s="654">
        <f>Q23+Q29</f>
        <v>0</v>
      </c>
      <c r="E7" s="133"/>
      <c r="F7" s="663"/>
      <c r="G7" s="663"/>
      <c r="H7" s="663"/>
      <c r="I7" s="665" t="s">
        <v>11</v>
      </c>
      <c r="J7" s="756"/>
      <c r="K7" s="758">
        <f>'Platform + officer support'!K7</f>
        <v>0</v>
      </c>
      <c r="L7" s="562"/>
      <c r="M7" s="637" t="s">
        <v>69</v>
      </c>
      <c r="N7" s="193"/>
      <c r="P7" s="611"/>
      <c r="Q7" s="611"/>
      <c r="R7" s="204"/>
      <c r="S7" s="204"/>
      <c r="T7" s="359"/>
    </row>
    <row r="8" spans="1:22" s="419" customFormat="1" ht="6" customHeight="1" x14ac:dyDescent="0.25">
      <c r="B8" s="683"/>
      <c r="C8" s="122"/>
      <c r="D8" s="652"/>
      <c r="E8" s="133"/>
      <c r="F8" s="666"/>
      <c r="G8" s="666"/>
      <c r="H8" s="666"/>
      <c r="I8" s="667"/>
      <c r="J8" s="136"/>
      <c r="K8" s="661"/>
      <c r="L8" s="562"/>
      <c r="M8" s="476"/>
      <c r="P8" s="476"/>
      <c r="Q8" s="133"/>
      <c r="R8" s="204"/>
      <c r="S8" s="204"/>
      <c r="T8" s="359"/>
    </row>
    <row r="9" spans="1:22" s="419" customFormat="1" ht="24.95" customHeight="1" x14ac:dyDescent="0.3">
      <c r="B9" s="637" t="s">
        <v>399</v>
      </c>
      <c r="C9" s="476"/>
      <c r="D9" s="476"/>
      <c r="E9" s="476"/>
      <c r="F9" s="663"/>
      <c r="G9" s="665"/>
      <c r="H9" s="665"/>
      <c r="I9" s="665" t="s">
        <v>16</v>
      </c>
      <c r="J9" s="757"/>
      <c r="K9" s="758">
        <f>'Platform + officer support'!K9</f>
        <v>0</v>
      </c>
      <c r="L9" s="562"/>
      <c r="N9" s="553"/>
      <c r="P9" s="611"/>
      <c r="Q9" s="611"/>
      <c r="R9" s="204"/>
      <c r="S9" s="204"/>
      <c r="T9" s="359"/>
      <c r="U9" s="191"/>
      <c r="V9" s="191"/>
    </row>
    <row r="10" spans="1:22" s="419" customFormat="1" ht="6" customHeight="1" x14ac:dyDescent="0.25">
      <c r="B10" s="122"/>
      <c r="C10" s="122"/>
      <c r="D10" s="521"/>
      <c r="E10" s="133"/>
      <c r="F10" s="639"/>
      <c r="G10" s="639"/>
      <c r="H10" s="639"/>
      <c r="I10" s="137"/>
      <c r="J10" s="137"/>
      <c r="K10" s="527"/>
      <c r="L10" s="562"/>
      <c r="M10" s="562"/>
      <c r="N10" s="553"/>
      <c r="O10" s="555"/>
      <c r="P10" s="555"/>
      <c r="Q10" s="555"/>
      <c r="R10" s="420"/>
      <c r="S10" s="618"/>
      <c r="T10" s="359"/>
    </row>
    <row r="11" spans="1:22" s="419" customFormat="1" ht="24.95" customHeight="1" x14ac:dyDescent="0.25">
      <c r="B11" s="637" t="s">
        <v>397</v>
      </c>
      <c r="C11" s="656"/>
      <c r="D11" s="656"/>
      <c r="E11" s="656"/>
      <c r="G11" s="656"/>
      <c r="I11" s="793"/>
      <c r="J11" s="793"/>
      <c r="K11" s="904" t="s">
        <v>464</v>
      </c>
      <c r="L11" s="793"/>
      <c r="M11" s="793"/>
      <c r="N11" s="793"/>
      <c r="O11" s="793"/>
      <c r="P11" s="793"/>
      <c r="Q11" s="793"/>
      <c r="R11" s="793"/>
      <c r="S11" s="656"/>
      <c r="T11" s="359"/>
    </row>
    <row r="12" spans="1:22" s="476" customFormat="1" ht="6" customHeight="1" thickBot="1" x14ac:dyDescent="0.3">
      <c r="B12" s="122"/>
      <c r="C12" s="122"/>
      <c r="D12" s="521"/>
      <c r="E12" s="133"/>
      <c r="F12" s="639"/>
      <c r="G12" s="639"/>
      <c r="H12" s="639"/>
      <c r="I12" s="137"/>
      <c r="J12" s="137"/>
      <c r="K12" s="904"/>
      <c r="L12" s="793"/>
      <c r="M12" s="793"/>
      <c r="N12" s="793"/>
      <c r="O12" s="793"/>
      <c r="P12" s="793"/>
      <c r="Q12" s="793"/>
      <c r="R12" s="618"/>
      <c r="S12" s="618"/>
      <c r="T12" s="359"/>
    </row>
    <row r="13" spans="1:22" s="419" customFormat="1" ht="24.95" customHeight="1" thickBot="1" x14ac:dyDescent="0.3">
      <c r="B13" s="633" t="s">
        <v>7</v>
      </c>
      <c r="C13" s="133"/>
      <c r="D13" s="905" t="s">
        <v>219</v>
      </c>
      <c r="E13" s="905"/>
      <c r="F13" s="905"/>
      <c r="G13" s="905"/>
      <c r="H13" s="905"/>
      <c r="I13" s="905"/>
      <c r="J13" s="143"/>
      <c r="K13" s="904"/>
      <c r="L13" s="793"/>
      <c r="M13" s="905" t="s">
        <v>219</v>
      </c>
      <c r="N13" s="905"/>
      <c r="O13" s="905"/>
      <c r="P13" s="905"/>
      <c r="Q13" s="905"/>
      <c r="R13" s="905"/>
      <c r="S13" s="476"/>
      <c r="T13" s="359"/>
    </row>
    <row r="14" spans="1:22" s="133" customFormat="1" ht="6" customHeight="1" x14ac:dyDescent="0.25">
      <c r="B14" s="144"/>
      <c r="D14" s="143"/>
      <c r="E14" s="123"/>
      <c r="F14" s="143"/>
      <c r="G14" s="143"/>
      <c r="H14" s="143"/>
      <c r="I14" s="143"/>
      <c r="J14" s="143"/>
      <c r="K14" s="571"/>
      <c r="L14" s="571"/>
      <c r="M14" s="571"/>
      <c r="N14" s="571"/>
      <c r="O14" s="571"/>
      <c r="P14" s="571"/>
      <c r="Q14" s="556"/>
      <c r="T14" s="360"/>
    </row>
    <row r="15" spans="1:22" s="419" customFormat="1" ht="24.95" customHeight="1" thickBot="1" x14ac:dyDescent="0.3">
      <c r="B15" s="799" t="s">
        <v>451</v>
      </c>
      <c r="C15" s="136"/>
      <c r="D15" s="635" t="s">
        <v>1</v>
      </c>
      <c r="E15" s="123"/>
      <c r="F15" s="693" t="s">
        <v>39</v>
      </c>
      <c r="G15" s="143"/>
      <c r="H15" s="635" t="s">
        <v>21</v>
      </c>
      <c r="I15" s="129"/>
      <c r="J15" s="143"/>
      <c r="K15" s="799" t="s">
        <v>220</v>
      </c>
      <c r="L15" s="570"/>
      <c r="M15" s="635" t="s">
        <v>1</v>
      </c>
      <c r="N15" s="123"/>
      <c r="O15" s="693" t="s">
        <v>39</v>
      </c>
      <c r="P15" s="143"/>
      <c r="Q15" s="635" t="s">
        <v>21</v>
      </c>
      <c r="R15" s="797"/>
      <c r="S15" s="476"/>
      <c r="T15" s="365"/>
    </row>
    <row r="16" spans="1:22" s="419" customFormat="1" ht="24.95" customHeight="1" thickBot="1" x14ac:dyDescent="0.3">
      <c r="B16" s="489" t="str">
        <f>'Cost schedule'!G4</f>
        <v>Single phase "smart" meter (GPRS)</v>
      </c>
      <c r="C16" s="195"/>
      <c r="D16" s="699">
        <f>'Cost schedule'!H4</f>
        <v>115</v>
      </c>
      <c r="E16" s="574"/>
      <c r="F16" s="817"/>
      <c r="G16" s="575"/>
      <c r="H16" s="576">
        <f>D16*F16</f>
        <v>0</v>
      </c>
      <c r="I16" s="129"/>
      <c r="J16" s="467"/>
      <c r="K16" s="490" t="str">
        <f>'Cost schedule'!G11</f>
        <v>Heat meter (domestic)</v>
      </c>
      <c r="L16" s="129"/>
      <c r="M16" s="699">
        <f>'Cost schedule'!H11</f>
        <v>380</v>
      </c>
      <c r="N16" s="603"/>
      <c r="O16" s="817"/>
      <c r="P16" s="603"/>
      <c r="Q16" s="602">
        <f>M16*O16</f>
        <v>0</v>
      </c>
      <c r="R16" s="133"/>
      <c r="S16" s="133"/>
      <c r="T16" s="360"/>
    </row>
    <row r="17" spans="2:22" s="419" customFormat="1" ht="24.95" customHeight="1" thickBot="1" x14ac:dyDescent="0.3">
      <c r="B17" s="489" t="str">
        <f>'Cost schedule'!G5</f>
        <v>3-phase "smart" meter (GPRS)</v>
      </c>
      <c r="C17" s="195"/>
      <c r="D17" s="699">
        <f>'Cost schedule'!H5</f>
        <v>220</v>
      </c>
      <c r="E17" s="574"/>
      <c r="F17" s="817"/>
      <c r="G17" s="575"/>
      <c r="H17" s="577">
        <f t="shared" ref="H17" si="0">D17*F17</f>
        <v>0</v>
      </c>
      <c r="I17" s="129"/>
      <c r="J17" s="129"/>
      <c r="K17" s="490" t="str">
        <f>'Cost schedule'!G12</f>
        <v>Heat meter (commercial) - indicative</v>
      </c>
      <c r="L17" s="129"/>
      <c r="M17" s="699">
        <f>'Cost schedule'!H12</f>
        <v>505</v>
      </c>
      <c r="N17" s="603"/>
      <c r="O17" s="817"/>
      <c r="P17" s="603"/>
      <c r="Q17" s="602">
        <f>M17*O17</f>
        <v>0</v>
      </c>
      <c r="R17" s="133"/>
      <c r="S17" s="133"/>
      <c r="T17" s="360"/>
    </row>
    <row r="18" spans="2:22" s="419" customFormat="1" ht="24.95" customHeight="1" thickBot="1" x14ac:dyDescent="0.3">
      <c r="B18" s="490" t="str">
        <f>'Cost schedule'!G6</f>
        <v>Data-logger (GPRS) MBus multi channel</v>
      </c>
      <c r="C18" s="136">
        <v>250</v>
      </c>
      <c r="D18" s="699">
        <f>'Cost schedule'!H6</f>
        <v>335</v>
      </c>
      <c r="E18" s="592"/>
      <c r="F18" s="817"/>
      <c r="G18" s="592"/>
      <c r="H18" s="602">
        <f>D18*F18</f>
        <v>0</v>
      </c>
      <c r="I18" s="129"/>
      <c r="J18" s="467"/>
      <c r="M18" s="578" t="s">
        <v>5</v>
      </c>
      <c r="N18" s="129"/>
      <c r="O18" s="580">
        <f>SUM(O16:O17)</f>
        <v>0</v>
      </c>
      <c r="P18" s="603"/>
      <c r="Q18" s="658">
        <f>SUM(Q16:Q17)</f>
        <v>0</v>
      </c>
      <c r="R18" s="133"/>
      <c r="S18" s="133"/>
      <c r="T18" s="360"/>
    </row>
    <row r="19" spans="2:22" s="419" customFormat="1" ht="24.95" customHeight="1" x14ac:dyDescent="0.25">
      <c r="D19" s="578" t="s">
        <v>5</v>
      </c>
      <c r="E19" s="129"/>
      <c r="F19" s="580">
        <f>SUM(F16:F18)</f>
        <v>0</v>
      </c>
      <c r="G19" s="603"/>
      <c r="H19" s="658">
        <f>SUM(H16:H18)</f>
        <v>0</v>
      </c>
      <c r="I19" s="129"/>
      <c r="J19" s="467"/>
      <c r="R19" s="133"/>
      <c r="S19" s="133"/>
      <c r="T19" s="360"/>
    </row>
    <row r="20" spans="2:22" s="419" customFormat="1" ht="24.95" customHeight="1" thickBot="1" x14ac:dyDescent="0.3">
      <c r="J20" s="133"/>
      <c r="K20" s="801" t="s">
        <v>371</v>
      </c>
      <c r="L20" s="476"/>
      <c r="M20" s="476"/>
      <c r="N20" s="476"/>
      <c r="O20" s="476"/>
      <c r="P20" s="476"/>
      <c r="Q20" s="476"/>
      <c r="S20" s="476"/>
      <c r="T20" s="365"/>
    </row>
    <row r="21" spans="2:22" s="419" customFormat="1" ht="24.95" customHeight="1" thickBot="1" x14ac:dyDescent="0.3">
      <c r="B21" s="802" t="s">
        <v>454</v>
      </c>
      <c r="C21" s="798"/>
      <c r="D21" s="822">
        <v>0</v>
      </c>
      <c r="F21" s="806" t="s">
        <v>461</v>
      </c>
      <c r="J21" s="133"/>
      <c r="K21" s="490" t="str">
        <f>'Cost schedule'!G20</f>
        <v>Delivery charge (per despatch)</v>
      </c>
      <c r="L21" s="129"/>
      <c r="M21" s="699">
        <f>'Cost schedule'!H20</f>
        <v>12</v>
      </c>
      <c r="N21" s="603"/>
      <c r="O21" s="817"/>
      <c r="P21" s="603"/>
      <c r="Q21" s="622">
        <f>M21*O21</f>
        <v>0</v>
      </c>
      <c r="R21" s="133"/>
      <c r="S21" s="133"/>
      <c r="T21" s="360"/>
    </row>
    <row r="22" spans="2:22" s="419" customFormat="1" ht="24.95" customHeight="1" thickBot="1" x14ac:dyDescent="0.3">
      <c r="J22" s="133"/>
      <c r="R22" s="133"/>
      <c r="S22" s="133"/>
      <c r="T22" s="360"/>
    </row>
    <row r="23" spans="2:22" s="476" customFormat="1" ht="24.95" customHeight="1" thickBot="1" x14ac:dyDescent="0.3">
      <c r="B23" s="799" t="s">
        <v>9</v>
      </c>
      <c r="C23" s="570"/>
      <c r="D23" s="635" t="s">
        <v>1</v>
      </c>
      <c r="E23" s="123"/>
      <c r="F23" s="693" t="s">
        <v>39</v>
      </c>
      <c r="G23" s="143"/>
      <c r="H23" s="635" t="s">
        <v>21</v>
      </c>
      <c r="J23" s="133"/>
      <c r="L23" s="606"/>
      <c r="M23" s="606" t="s">
        <v>372</v>
      </c>
      <c r="N23" s="606"/>
      <c r="O23" s="677">
        <f>F19+O18+F29</f>
        <v>0</v>
      </c>
      <c r="P23" s="469"/>
      <c r="Q23" s="644">
        <f>H19+H29+Q18+Q21</f>
        <v>0</v>
      </c>
      <c r="R23" s="133"/>
      <c r="S23" s="133"/>
      <c r="T23" s="360"/>
    </row>
    <row r="24" spans="2:22" s="473" customFormat="1" ht="24.95" customHeight="1" thickBot="1" x14ac:dyDescent="0.3">
      <c r="B24" s="489" t="str">
        <f>'Cost schedule'!G7</f>
        <v>Single phase meter (conventional)</v>
      </c>
      <c r="C24" s="195"/>
      <c r="D24" s="699">
        <f>'Cost schedule'!H7</f>
        <v>45</v>
      </c>
      <c r="E24" s="574"/>
      <c r="F24" s="817"/>
      <c r="G24" s="575"/>
      <c r="H24" s="577">
        <f>D24*F24</f>
        <v>0</v>
      </c>
      <c r="J24" s="133"/>
      <c r="R24" s="133"/>
      <c r="S24" s="133"/>
      <c r="T24" s="360"/>
    </row>
    <row r="25" spans="2:22" s="132" customFormat="1" ht="24.95" customHeight="1" thickBot="1" x14ac:dyDescent="0.3">
      <c r="B25" s="489" t="str">
        <f>'Cost schedule'!G8</f>
        <v>3-phase CT electric meter (conventional)</v>
      </c>
      <c r="C25" s="195"/>
      <c r="D25" s="699">
        <f>'Cost schedule'!H8</f>
        <v>110</v>
      </c>
      <c r="E25" s="574"/>
      <c r="F25" s="817"/>
      <c r="G25" s="575"/>
      <c r="H25" s="577">
        <f>D25*F25</f>
        <v>0</v>
      </c>
      <c r="J25" s="128"/>
      <c r="R25" s="129"/>
      <c r="S25" s="129"/>
      <c r="T25" s="361"/>
      <c r="V25" s="419"/>
    </row>
    <row r="26" spans="2:22" s="132" customFormat="1" ht="24.95" customHeight="1" thickBot="1" x14ac:dyDescent="0.3">
      <c r="B26" s="490" t="str">
        <f>'Cost schedule'!G16</f>
        <v>Multi-phase CT clamps</v>
      </c>
      <c r="C26" s="129"/>
      <c r="D26" s="699">
        <f>'Cost schedule'!H16</f>
        <v>34</v>
      </c>
      <c r="E26" s="603"/>
      <c r="F26" s="818"/>
      <c r="G26" s="603"/>
      <c r="H26" s="602">
        <f>D26*F26</f>
        <v>0</v>
      </c>
      <c r="I26" s="156"/>
      <c r="J26" s="128"/>
      <c r="K26" s="903" t="s">
        <v>447</v>
      </c>
      <c r="L26" s="903"/>
      <c r="M26" s="903"/>
      <c r="N26" s="903"/>
      <c r="O26" s="903"/>
      <c r="P26" s="903"/>
      <c r="Q26" s="903"/>
      <c r="R26" s="129"/>
      <c r="S26" s="129"/>
      <c r="T26" s="361"/>
      <c r="V26" s="419"/>
    </row>
    <row r="27" spans="2:22" s="132" customFormat="1" ht="24.95" customHeight="1" thickBot="1" x14ac:dyDescent="0.3">
      <c r="B27" s="490" t="str">
        <f>'Cost schedule'!G15</f>
        <v>Booster aerials (incl connector)</v>
      </c>
      <c r="C27" s="129"/>
      <c r="D27" s="699">
        <f>'Cost schedule'!H15</f>
        <v>32</v>
      </c>
      <c r="E27" s="603"/>
      <c r="F27" s="818"/>
      <c r="G27" s="603"/>
      <c r="H27" s="602">
        <f>D27*F27</f>
        <v>0</v>
      </c>
      <c r="I27" s="156"/>
      <c r="J27" s="128"/>
      <c r="K27" s="903"/>
      <c r="L27" s="903"/>
      <c r="M27" s="903"/>
      <c r="N27" s="903"/>
      <c r="O27" s="903"/>
      <c r="P27" s="903"/>
      <c r="Q27" s="903"/>
      <c r="R27" s="129"/>
      <c r="S27" s="129"/>
      <c r="T27" s="361"/>
      <c r="V27" s="419"/>
    </row>
    <row r="28" spans="2:22" s="132" customFormat="1" ht="24.95" customHeight="1" thickBot="1" x14ac:dyDescent="0.3">
      <c r="B28" s="490" t="str">
        <f>'Cost schedule'!G17</f>
        <v>Protective meter enclosures</v>
      </c>
      <c r="C28" s="129"/>
      <c r="D28" s="699">
        <f>'Cost schedule'!H17</f>
        <v>36</v>
      </c>
      <c r="E28" s="603"/>
      <c r="F28" s="818"/>
      <c r="G28" s="603"/>
      <c r="H28" s="602">
        <f>D28*F28</f>
        <v>0</v>
      </c>
      <c r="I28" s="156"/>
      <c r="J28" s="128"/>
      <c r="K28" s="647" t="s">
        <v>386</v>
      </c>
      <c r="L28" s="473"/>
      <c r="M28" s="648" t="s">
        <v>387</v>
      </c>
      <c r="N28" s="597"/>
      <c r="O28" s="690" t="s">
        <v>388</v>
      </c>
      <c r="P28" s="473"/>
      <c r="Q28" s="690" t="s">
        <v>21</v>
      </c>
      <c r="R28" s="129"/>
      <c r="S28" s="129"/>
      <c r="T28" s="361"/>
      <c r="V28" s="419"/>
    </row>
    <row r="29" spans="2:22" s="132" customFormat="1" ht="24.95" customHeight="1" thickBot="1" x14ac:dyDescent="0.3">
      <c r="B29" s="607"/>
      <c r="C29" s="129"/>
      <c r="D29" s="578" t="s">
        <v>5</v>
      </c>
      <c r="E29" s="129"/>
      <c r="F29" s="580">
        <f>SUM(F24:F28)</f>
        <v>0</v>
      </c>
      <c r="G29" s="603"/>
      <c r="H29" s="658">
        <f>SUM(H24:H28)</f>
        <v>0</v>
      </c>
      <c r="I29" s="156"/>
      <c r="J29" s="128"/>
      <c r="K29" s="692" t="s">
        <v>420</v>
      </c>
      <c r="L29" s="572"/>
      <c r="M29" s="623">
        <v>480</v>
      </c>
      <c r="N29" s="129"/>
      <c r="O29" s="819"/>
      <c r="P29" s="129"/>
      <c r="Q29" s="691">
        <f>M29*O29</f>
        <v>0</v>
      </c>
      <c r="R29" s="129"/>
      <c r="S29" s="129"/>
      <c r="T29" s="361"/>
      <c r="V29" s="149"/>
    </row>
    <row r="30" spans="2:22" s="132" customFormat="1" ht="24.95" customHeight="1" x14ac:dyDescent="0.25">
      <c r="I30" s="156"/>
      <c r="J30" s="128"/>
      <c r="R30" s="129"/>
      <c r="S30" s="129"/>
      <c r="T30" s="361"/>
      <c r="V30" s="149"/>
    </row>
    <row r="31" spans="2:22" s="132" customFormat="1" ht="24.95" customHeight="1" x14ac:dyDescent="0.25">
      <c r="I31" s="156"/>
      <c r="J31" s="128"/>
      <c r="R31" s="129"/>
      <c r="S31" s="129"/>
      <c r="T31" s="361"/>
      <c r="V31" s="149"/>
    </row>
    <row r="32" spans="2:22" s="132" customFormat="1" ht="24.95" customHeight="1" x14ac:dyDescent="0.25">
      <c r="I32" s="156"/>
      <c r="J32" s="128"/>
      <c r="R32" s="129"/>
      <c r="S32" s="129"/>
      <c r="T32" s="361"/>
      <c r="V32" s="149"/>
    </row>
    <row r="33" spans="6:22" s="129" customFormat="1" ht="24.95" customHeight="1" x14ac:dyDescent="0.25">
      <c r="F33" s="128"/>
      <c r="G33" s="128"/>
      <c r="H33" s="128"/>
      <c r="I33" s="128"/>
      <c r="J33" s="128"/>
      <c r="T33" s="361"/>
      <c r="U33" s="132"/>
      <c r="V33" s="149"/>
    </row>
    <row r="34" spans="6:22" s="132" customFormat="1" ht="24.95" customHeight="1" x14ac:dyDescent="0.25">
      <c r="F34" s="156"/>
      <c r="G34" s="156"/>
      <c r="H34" s="156"/>
      <c r="I34" s="156"/>
      <c r="J34" s="128"/>
      <c r="R34" s="129"/>
      <c r="S34" s="129"/>
      <c r="T34" s="361"/>
      <c r="V34" s="149"/>
    </row>
    <row r="35" spans="6:22" s="132" customFormat="1" ht="24.95" customHeight="1" x14ac:dyDescent="0.25">
      <c r="F35" s="156"/>
      <c r="G35" s="156"/>
      <c r="H35" s="156"/>
      <c r="I35" s="156"/>
      <c r="J35" s="128"/>
      <c r="R35" s="129"/>
      <c r="S35" s="129"/>
      <c r="T35" s="361"/>
      <c r="V35" s="149"/>
    </row>
    <row r="36" spans="6:22" s="132" customFormat="1" ht="24.95" customHeight="1" x14ac:dyDescent="0.25">
      <c r="F36" s="156"/>
      <c r="G36" s="156"/>
      <c r="H36" s="156"/>
      <c r="I36" s="156"/>
      <c r="J36" s="128"/>
      <c r="R36" s="129"/>
      <c r="S36" s="129"/>
      <c r="T36" s="361"/>
      <c r="V36" s="149"/>
    </row>
    <row r="37" spans="6:22" s="132" customFormat="1" ht="24.95" customHeight="1" x14ac:dyDescent="0.25">
      <c r="F37" s="156"/>
      <c r="G37" s="156"/>
      <c r="H37" s="156"/>
      <c r="I37" s="156"/>
      <c r="J37" s="128"/>
      <c r="R37" s="129"/>
      <c r="S37" s="129"/>
      <c r="T37" s="361"/>
      <c r="V37" s="149"/>
    </row>
    <row r="38" spans="6:22" s="132" customFormat="1" ht="20.100000000000001" customHeight="1" x14ac:dyDescent="0.25">
      <c r="F38" s="156"/>
      <c r="G38" s="156"/>
      <c r="H38" s="156"/>
      <c r="I38" s="156"/>
      <c r="J38" s="128"/>
      <c r="R38" s="129"/>
      <c r="S38" s="129"/>
      <c r="T38" s="361"/>
      <c r="V38" s="149"/>
    </row>
    <row r="39" spans="6:22" s="132" customFormat="1" ht="20.100000000000001" customHeight="1" x14ac:dyDescent="0.25">
      <c r="F39" s="156"/>
      <c r="G39" s="156"/>
      <c r="H39" s="156"/>
      <c r="I39" s="156"/>
      <c r="J39" s="128"/>
      <c r="R39" s="129"/>
      <c r="S39" s="129"/>
      <c r="T39" s="361"/>
      <c r="V39" s="149"/>
    </row>
    <row r="40" spans="6:22" s="132" customFormat="1" ht="20.100000000000001" customHeight="1" x14ac:dyDescent="0.25">
      <c r="F40" s="156"/>
      <c r="G40" s="156"/>
      <c r="H40" s="156"/>
      <c r="I40" s="156"/>
      <c r="J40" s="128"/>
      <c r="R40" s="129"/>
      <c r="S40" s="129"/>
      <c r="T40" s="361"/>
      <c r="V40" s="149"/>
    </row>
    <row r="41" spans="6:22" s="132" customFormat="1" ht="20.100000000000001" customHeight="1" x14ac:dyDescent="0.25">
      <c r="F41" s="156"/>
      <c r="G41" s="156"/>
      <c r="H41" s="156"/>
      <c r="I41" s="156"/>
      <c r="J41" s="128"/>
      <c r="R41" s="129"/>
      <c r="S41" s="129"/>
      <c r="T41" s="361"/>
      <c r="V41" s="129"/>
    </row>
    <row r="42" spans="6:22" s="132" customFormat="1" ht="20.100000000000001" customHeight="1" x14ac:dyDescent="0.25">
      <c r="F42" s="156"/>
      <c r="G42" s="156"/>
      <c r="H42" s="156"/>
      <c r="I42" s="156"/>
      <c r="J42" s="128"/>
      <c r="K42" s="129"/>
      <c r="L42" s="129"/>
      <c r="M42" s="129"/>
      <c r="N42" s="129"/>
      <c r="O42" s="129"/>
      <c r="P42" s="129"/>
      <c r="Q42" s="129"/>
      <c r="R42" s="129"/>
      <c r="S42" s="129"/>
      <c r="T42" s="361"/>
      <c r="V42" s="129"/>
    </row>
    <row r="43" spans="6:22" s="132" customFormat="1" ht="20.100000000000001" customHeight="1" x14ac:dyDescent="0.25">
      <c r="F43" s="156"/>
      <c r="G43" s="156"/>
      <c r="H43" s="156"/>
      <c r="I43" s="156"/>
      <c r="J43" s="128"/>
      <c r="K43" s="128"/>
      <c r="L43" s="128"/>
      <c r="M43" s="128"/>
      <c r="N43" s="128"/>
      <c r="O43" s="128"/>
      <c r="P43" s="128"/>
      <c r="Q43" s="128"/>
      <c r="R43" s="129"/>
      <c r="S43" s="129"/>
      <c r="T43" s="361"/>
    </row>
    <row r="44" spans="6:22" s="132" customFormat="1" ht="20.100000000000001" customHeight="1" x14ac:dyDescent="0.25">
      <c r="F44" s="156"/>
      <c r="G44" s="156"/>
      <c r="H44" s="156"/>
      <c r="I44" s="156"/>
      <c r="J44" s="128"/>
      <c r="K44" s="128"/>
      <c r="L44" s="128"/>
      <c r="M44" s="128"/>
      <c r="N44" s="128"/>
      <c r="O44" s="128"/>
      <c r="P44" s="128"/>
      <c r="Q44" s="128"/>
      <c r="R44" s="129"/>
      <c r="S44" s="129"/>
      <c r="T44" s="361"/>
    </row>
    <row r="45" spans="6:22" s="132" customFormat="1" ht="20.100000000000001" customHeight="1" x14ac:dyDescent="0.25">
      <c r="F45" s="156"/>
      <c r="G45" s="156"/>
      <c r="H45" s="156"/>
      <c r="I45" s="156"/>
      <c r="J45" s="128"/>
      <c r="K45" s="128"/>
      <c r="L45" s="128"/>
      <c r="M45" s="128"/>
      <c r="N45" s="128"/>
      <c r="O45" s="128"/>
      <c r="P45" s="128"/>
      <c r="Q45" s="128"/>
      <c r="R45" s="129"/>
      <c r="S45" s="129"/>
      <c r="T45" s="361"/>
    </row>
    <row r="46" spans="6:22" s="132" customFormat="1" ht="20.100000000000001" customHeight="1" x14ac:dyDescent="0.25">
      <c r="F46" s="156"/>
      <c r="G46" s="156"/>
      <c r="H46" s="156"/>
      <c r="I46" s="156"/>
      <c r="J46" s="128"/>
      <c r="K46" s="128"/>
      <c r="L46" s="128"/>
      <c r="M46" s="128"/>
      <c r="N46" s="128"/>
      <c r="O46" s="128"/>
      <c r="P46" s="128"/>
      <c r="Q46" s="128"/>
      <c r="R46" s="129"/>
      <c r="S46" s="129"/>
      <c r="T46" s="361"/>
    </row>
    <row r="47" spans="6:22" s="132" customFormat="1" ht="20.100000000000001" customHeight="1" x14ac:dyDescent="0.25">
      <c r="F47" s="156"/>
      <c r="G47" s="156"/>
      <c r="H47" s="156"/>
      <c r="I47" s="156"/>
      <c r="J47" s="128"/>
      <c r="K47" s="128"/>
      <c r="L47" s="128"/>
      <c r="M47" s="128"/>
      <c r="N47" s="128"/>
      <c r="O47" s="128"/>
      <c r="P47" s="128"/>
      <c r="Q47" s="128"/>
      <c r="R47" s="129"/>
      <c r="S47" s="129"/>
      <c r="T47" s="361"/>
    </row>
    <row r="48" spans="6:22" s="132" customFormat="1" ht="20.100000000000001" customHeight="1" x14ac:dyDescent="0.25">
      <c r="F48" s="156"/>
      <c r="G48" s="156"/>
      <c r="H48" s="156"/>
      <c r="I48" s="156"/>
      <c r="J48" s="128"/>
      <c r="K48" s="128"/>
      <c r="L48" s="128"/>
      <c r="M48" s="128"/>
      <c r="N48" s="128"/>
      <c r="O48" s="128"/>
      <c r="P48" s="128"/>
      <c r="Q48" s="128"/>
      <c r="R48" s="129"/>
      <c r="S48" s="129"/>
      <c r="T48" s="361"/>
    </row>
    <row r="49" spans="6:21" s="129" customFormat="1" ht="20.100000000000001" customHeight="1" x14ac:dyDescent="0.25">
      <c r="F49" s="128"/>
      <c r="G49" s="128"/>
      <c r="H49" s="128"/>
      <c r="I49" s="128"/>
      <c r="J49" s="128"/>
      <c r="K49" s="128"/>
      <c r="L49" s="128"/>
      <c r="M49" s="128"/>
      <c r="N49" s="128"/>
      <c r="O49" s="128"/>
      <c r="P49" s="128"/>
      <c r="Q49" s="128"/>
      <c r="T49" s="361"/>
      <c r="U49" s="132"/>
    </row>
    <row r="50" spans="6:21" s="132" customFormat="1" ht="20.100000000000001" customHeight="1" x14ac:dyDescent="0.25">
      <c r="F50" s="156"/>
      <c r="G50" s="156"/>
      <c r="H50" s="156"/>
      <c r="I50" s="156"/>
      <c r="J50" s="128"/>
      <c r="K50" s="128"/>
      <c r="L50" s="128"/>
      <c r="M50" s="128"/>
      <c r="N50" s="128"/>
      <c r="O50" s="128"/>
      <c r="P50" s="128"/>
      <c r="Q50" s="128"/>
      <c r="R50" s="129"/>
      <c r="S50" s="129"/>
      <c r="T50" s="361"/>
    </row>
    <row r="51" spans="6:21" s="132" customFormat="1" ht="20.100000000000001" customHeight="1" x14ac:dyDescent="0.25">
      <c r="F51" s="156"/>
      <c r="G51" s="156"/>
      <c r="H51" s="156"/>
      <c r="I51" s="156"/>
      <c r="J51" s="128"/>
      <c r="K51" s="128"/>
      <c r="L51" s="128"/>
      <c r="M51" s="128"/>
      <c r="N51" s="128"/>
      <c r="O51" s="128"/>
      <c r="P51" s="128"/>
      <c r="Q51" s="128"/>
      <c r="R51" s="129"/>
      <c r="S51" s="129"/>
      <c r="T51" s="361"/>
    </row>
    <row r="52" spans="6:21" s="132" customFormat="1" ht="20.100000000000001" customHeight="1" x14ac:dyDescent="0.25">
      <c r="F52" s="156"/>
      <c r="G52" s="156"/>
      <c r="H52" s="156"/>
      <c r="I52" s="156"/>
      <c r="J52" s="128"/>
      <c r="K52" s="128"/>
      <c r="L52" s="128"/>
      <c r="M52" s="128"/>
      <c r="N52" s="128"/>
      <c r="O52" s="128"/>
      <c r="P52" s="128"/>
      <c r="Q52" s="128"/>
      <c r="R52" s="129"/>
      <c r="S52" s="129"/>
      <c r="T52" s="361"/>
    </row>
    <row r="53" spans="6:21" s="132" customFormat="1" ht="20.100000000000001" customHeight="1" x14ac:dyDescent="0.25">
      <c r="F53" s="156"/>
      <c r="G53" s="156"/>
      <c r="H53" s="156"/>
      <c r="I53" s="156"/>
      <c r="J53" s="128"/>
      <c r="K53" s="128"/>
      <c r="L53" s="128"/>
      <c r="M53" s="128"/>
      <c r="N53" s="128"/>
      <c r="O53" s="128"/>
      <c r="P53" s="128"/>
      <c r="Q53" s="128"/>
      <c r="R53" s="129"/>
      <c r="S53" s="129"/>
      <c r="T53" s="361"/>
    </row>
    <row r="54" spans="6:21" s="132" customFormat="1" ht="20.100000000000001" customHeight="1" x14ac:dyDescent="0.25">
      <c r="F54" s="156"/>
      <c r="G54" s="156"/>
      <c r="H54" s="156"/>
      <c r="I54" s="156"/>
      <c r="J54" s="128"/>
      <c r="K54" s="128"/>
      <c r="L54" s="128"/>
      <c r="M54" s="128"/>
      <c r="N54" s="128"/>
      <c r="O54" s="128"/>
      <c r="P54" s="128"/>
      <c r="Q54" s="128"/>
      <c r="R54" s="129"/>
      <c r="S54" s="129"/>
      <c r="T54" s="361"/>
    </row>
    <row r="55" spans="6:21" s="132" customFormat="1" ht="20.100000000000001" customHeight="1" x14ac:dyDescent="0.25">
      <c r="F55" s="156"/>
      <c r="G55" s="156"/>
      <c r="H55" s="156"/>
      <c r="I55" s="156"/>
      <c r="J55" s="128"/>
      <c r="K55" s="128"/>
      <c r="L55" s="128"/>
      <c r="M55" s="128"/>
      <c r="N55" s="128"/>
      <c r="O55" s="128"/>
      <c r="P55" s="128"/>
      <c r="Q55" s="128"/>
      <c r="R55" s="129"/>
      <c r="S55" s="129"/>
      <c r="T55" s="361"/>
    </row>
    <row r="56" spans="6:21" s="132" customFormat="1" ht="20.100000000000001" customHeight="1" x14ac:dyDescent="0.25">
      <c r="F56" s="156"/>
      <c r="G56" s="156"/>
      <c r="H56" s="156"/>
      <c r="I56" s="156"/>
      <c r="J56" s="128"/>
      <c r="K56" s="128"/>
      <c r="L56" s="128"/>
      <c r="M56" s="128"/>
      <c r="N56" s="128"/>
      <c r="O56" s="128"/>
      <c r="P56" s="128"/>
      <c r="Q56" s="128"/>
      <c r="R56" s="129"/>
      <c r="S56" s="129"/>
      <c r="T56" s="361"/>
    </row>
    <row r="57" spans="6:21" s="132" customFormat="1" ht="20.100000000000001" customHeight="1" x14ac:dyDescent="0.25">
      <c r="F57" s="156"/>
      <c r="G57" s="156"/>
      <c r="H57" s="156"/>
      <c r="I57" s="156"/>
      <c r="J57" s="128"/>
      <c r="K57" s="128"/>
      <c r="L57" s="128"/>
      <c r="M57" s="128"/>
      <c r="N57" s="128"/>
      <c r="O57" s="128"/>
      <c r="P57" s="128"/>
      <c r="Q57" s="128"/>
      <c r="R57" s="129"/>
      <c r="S57" s="129"/>
      <c r="T57" s="361"/>
    </row>
    <row r="58" spans="6:21" s="132" customFormat="1" ht="20.100000000000001" customHeight="1" x14ac:dyDescent="0.25">
      <c r="F58" s="156"/>
      <c r="G58" s="156"/>
      <c r="H58" s="156"/>
      <c r="I58" s="156"/>
      <c r="J58" s="128"/>
      <c r="K58" s="128"/>
      <c r="L58" s="128"/>
      <c r="M58" s="128"/>
      <c r="N58" s="128"/>
      <c r="O58" s="128"/>
      <c r="P58" s="128"/>
      <c r="Q58" s="128"/>
      <c r="R58" s="129"/>
      <c r="S58" s="129"/>
      <c r="T58" s="361"/>
    </row>
    <row r="59" spans="6:21" s="132" customFormat="1" ht="20.100000000000001" customHeight="1" x14ac:dyDescent="0.25">
      <c r="F59" s="156"/>
      <c r="G59" s="156"/>
      <c r="H59" s="156"/>
      <c r="I59" s="156"/>
      <c r="J59" s="128"/>
      <c r="K59" s="128"/>
      <c r="L59" s="128"/>
      <c r="M59" s="128"/>
      <c r="N59" s="128"/>
      <c r="O59" s="128"/>
      <c r="P59" s="128"/>
      <c r="Q59" s="128"/>
      <c r="R59" s="129"/>
      <c r="S59" s="129"/>
      <c r="T59" s="361"/>
    </row>
    <row r="60" spans="6:21" s="132" customFormat="1" ht="20.100000000000001" customHeight="1" x14ac:dyDescent="0.25">
      <c r="F60" s="156"/>
      <c r="G60" s="156"/>
      <c r="H60" s="156"/>
      <c r="I60" s="156"/>
      <c r="J60" s="128"/>
      <c r="K60" s="128"/>
      <c r="L60" s="128"/>
      <c r="M60" s="128"/>
      <c r="N60" s="128"/>
      <c r="O60" s="128"/>
      <c r="P60" s="128"/>
      <c r="Q60" s="128"/>
      <c r="R60" s="129"/>
      <c r="S60" s="129"/>
      <c r="T60" s="361"/>
    </row>
    <row r="61" spans="6:21" s="132" customFormat="1" x14ac:dyDescent="0.25">
      <c r="F61" s="156"/>
      <c r="G61" s="156"/>
      <c r="H61" s="156"/>
      <c r="I61" s="156"/>
      <c r="J61" s="128"/>
      <c r="K61" s="128"/>
      <c r="L61" s="128"/>
      <c r="M61" s="128"/>
      <c r="N61" s="128"/>
      <c r="O61" s="128"/>
      <c r="P61" s="128"/>
      <c r="Q61" s="128"/>
      <c r="R61" s="129"/>
      <c r="S61" s="129"/>
      <c r="T61" s="361"/>
    </row>
    <row r="62" spans="6:21" s="132" customFormat="1" x14ac:dyDescent="0.25">
      <c r="F62" s="156"/>
      <c r="G62" s="156"/>
      <c r="H62" s="156"/>
      <c r="I62" s="156"/>
      <c r="J62" s="128"/>
      <c r="K62" s="128"/>
      <c r="L62" s="128"/>
      <c r="M62" s="128"/>
      <c r="N62" s="128"/>
      <c r="O62" s="128"/>
      <c r="P62" s="128"/>
      <c r="Q62" s="128"/>
      <c r="R62" s="129"/>
      <c r="S62" s="129"/>
      <c r="T62" s="361"/>
    </row>
    <row r="63" spans="6:21" s="132" customFormat="1" x14ac:dyDescent="0.25">
      <c r="F63" s="156"/>
      <c r="G63" s="156"/>
      <c r="H63" s="156"/>
      <c r="I63" s="156"/>
      <c r="J63" s="128"/>
      <c r="K63" s="128"/>
      <c r="L63" s="128"/>
      <c r="M63" s="128"/>
      <c r="N63" s="128"/>
      <c r="O63" s="128"/>
      <c r="P63" s="128"/>
      <c r="Q63" s="128"/>
      <c r="R63" s="129"/>
      <c r="S63" s="129"/>
      <c r="T63" s="361"/>
    </row>
    <row r="64" spans="6:21" s="132" customFormat="1" x14ac:dyDescent="0.25">
      <c r="F64" s="156"/>
      <c r="G64" s="156"/>
      <c r="H64" s="156"/>
      <c r="I64" s="156"/>
      <c r="J64" s="128"/>
      <c r="K64" s="128"/>
      <c r="L64" s="128"/>
      <c r="M64" s="128"/>
      <c r="N64" s="128"/>
      <c r="O64" s="128"/>
      <c r="P64" s="128"/>
      <c r="Q64" s="128"/>
      <c r="R64" s="129"/>
      <c r="S64" s="129"/>
      <c r="T64" s="361"/>
    </row>
    <row r="65" spans="6:20" s="132" customFormat="1" x14ac:dyDescent="0.25">
      <c r="F65" s="156"/>
      <c r="G65" s="156"/>
      <c r="H65" s="156"/>
      <c r="I65" s="156"/>
      <c r="J65" s="128"/>
      <c r="K65" s="128"/>
      <c r="L65" s="128"/>
      <c r="M65" s="128"/>
      <c r="N65" s="128"/>
      <c r="O65" s="128"/>
      <c r="P65" s="128"/>
      <c r="Q65" s="128"/>
      <c r="R65" s="129"/>
      <c r="S65" s="129"/>
      <c r="T65" s="361"/>
    </row>
    <row r="66" spans="6:20" s="132" customFormat="1" x14ac:dyDescent="0.25">
      <c r="F66" s="156"/>
      <c r="G66" s="156"/>
      <c r="H66" s="156"/>
      <c r="I66" s="156"/>
      <c r="J66" s="128"/>
      <c r="K66" s="128"/>
      <c r="L66" s="128"/>
      <c r="M66" s="128"/>
      <c r="N66" s="128"/>
      <c r="O66" s="128"/>
      <c r="P66" s="128"/>
      <c r="Q66" s="128"/>
      <c r="R66" s="129"/>
      <c r="S66" s="129"/>
      <c r="T66" s="361"/>
    </row>
    <row r="67" spans="6:20" s="132" customFormat="1" x14ac:dyDescent="0.25">
      <c r="F67" s="156"/>
      <c r="G67" s="156"/>
      <c r="H67" s="156"/>
      <c r="I67" s="156"/>
      <c r="J67" s="128"/>
      <c r="K67" s="128"/>
      <c r="L67" s="128"/>
      <c r="M67" s="128"/>
      <c r="N67" s="128"/>
      <c r="O67" s="128"/>
      <c r="P67" s="128"/>
      <c r="Q67" s="128"/>
      <c r="R67" s="129"/>
      <c r="S67" s="129"/>
      <c r="T67" s="361"/>
    </row>
    <row r="68" spans="6:20" s="132" customFormat="1" x14ac:dyDescent="0.25">
      <c r="F68" s="156"/>
      <c r="G68" s="156"/>
      <c r="H68" s="156"/>
      <c r="I68" s="156"/>
      <c r="J68" s="128"/>
      <c r="K68" s="128"/>
      <c r="L68" s="128"/>
      <c r="M68" s="128"/>
      <c r="N68" s="128"/>
      <c r="O68" s="128"/>
      <c r="P68" s="128"/>
      <c r="Q68" s="128"/>
      <c r="R68" s="129"/>
      <c r="S68" s="129"/>
      <c r="T68" s="361"/>
    </row>
    <row r="69" spans="6:20" s="132" customFormat="1" x14ac:dyDescent="0.25">
      <c r="F69" s="156"/>
      <c r="G69" s="156"/>
      <c r="H69" s="156"/>
      <c r="I69" s="156"/>
      <c r="J69" s="128"/>
      <c r="K69" s="128"/>
      <c r="L69" s="128"/>
      <c r="M69" s="128"/>
      <c r="N69" s="128"/>
      <c r="O69" s="128"/>
      <c r="P69" s="128"/>
      <c r="Q69" s="128"/>
      <c r="R69" s="129"/>
      <c r="S69" s="129"/>
      <c r="T69" s="361"/>
    </row>
    <row r="70" spans="6:20" s="132" customFormat="1" x14ac:dyDescent="0.25">
      <c r="F70" s="156"/>
      <c r="G70" s="156"/>
      <c r="H70" s="156"/>
      <c r="I70" s="156"/>
      <c r="J70" s="128"/>
      <c r="K70" s="128"/>
      <c r="L70" s="128"/>
      <c r="M70" s="128"/>
      <c r="N70" s="128"/>
      <c r="O70" s="128"/>
      <c r="P70" s="128"/>
      <c r="Q70" s="128"/>
      <c r="R70" s="129"/>
      <c r="S70" s="129"/>
      <c r="T70" s="361"/>
    </row>
    <row r="71" spans="6:20" s="132" customFormat="1" x14ac:dyDescent="0.25">
      <c r="F71" s="156"/>
      <c r="G71" s="156"/>
      <c r="H71" s="156"/>
      <c r="I71" s="156"/>
      <c r="J71" s="128"/>
      <c r="K71" s="128"/>
      <c r="L71" s="128"/>
      <c r="M71" s="128"/>
      <c r="N71" s="128"/>
      <c r="O71" s="128"/>
      <c r="P71" s="128"/>
      <c r="Q71" s="128"/>
      <c r="R71" s="129"/>
      <c r="S71" s="129"/>
      <c r="T71" s="361"/>
    </row>
    <row r="72" spans="6:20" s="132" customFormat="1" x14ac:dyDescent="0.25">
      <c r="F72" s="156"/>
      <c r="G72" s="156"/>
      <c r="H72" s="156"/>
      <c r="I72" s="156"/>
      <c r="J72" s="128"/>
      <c r="K72" s="128"/>
      <c r="L72" s="128"/>
      <c r="M72" s="128"/>
      <c r="N72" s="128"/>
      <c r="O72" s="128"/>
      <c r="P72" s="128"/>
      <c r="Q72" s="128"/>
      <c r="R72" s="129"/>
      <c r="S72" s="129"/>
      <c r="T72" s="361"/>
    </row>
    <row r="73" spans="6:20" s="132" customFormat="1" x14ac:dyDescent="0.25">
      <c r="F73" s="156"/>
      <c r="G73" s="156"/>
      <c r="H73" s="156"/>
      <c r="I73" s="156"/>
      <c r="J73" s="128"/>
      <c r="K73" s="128"/>
      <c r="L73" s="128"/>
      <c r="M73" s="128"/>
      <c r="N73" s="128"/>
      <c r="O73" s="128"/>
      <c r="P73" s="128"/>
      <c r="Q73" s="128"/>
      <c r="R73" s="129"/>
      <c r="S73" s="129"/>
      <c r="T73" s="361"/>
    </row>
    <row r="74" spans="6:20" s="132" customFormat="1" x14ac:dyDescent="0.25">
      <c r="F74" s="156"/>
      <c r="G74" s="156"/>
      <c r="H74" s="156"/>
      <c r="I74" s="156"/>
      <c r="J74" s="128"/>
      <c r="K74" s="128"/>
      <c r="L74" s="128"/>
      <c r="M74" s="128"/>
      <c r="N74" s="128"/>
      <c r="O74" s="128"/>
      <c r="P74" s="128"/>
      <c r="Q74" s="128"/>
      <c r="R74" s="129"/>
      <c r="S74" s="129"/>
      <c r="T74" s="361"/>
    </row>
    <row r="75" spans="6:20" s="132" customFormat="1" x14ac:dyDescent="0.25">
      <c r="F75" s="156"/>
      <c r="G75" s="156"/>
      <c r="H75" s="156"/>
      <c r="I75" s="156"/>
      <c r="J75" s="128"/>
      <c r="K75" s="128"/>
      <c r="L75" s="128"/>
      <c r="M75" s="128"/>
      <c r="N75" s="128"/>
      <c r="O75" s="128"/>
      <c r="P75" s="128"/>
      <c r="Q75" s="128"/>
      <c r="R75" s="129"/>
      <c r="S75" s="129"/>
      <c r="T75" s="361"/>
    </row>
    <row r="76" spans="6:20" s="132" customFormat="1" x14ac:dyDescent="0.25">
      <c r="F76" s="156"/>
      <c r="G76" s="156"/>
      <c r="H76" s="156"/>
      <c r="I76" s="156"/>
      <c r="J76" s="128"/>
      <c r="K76" s="128"/>
      <c r="L76" s="128"/>
      <c r="M76" s="128"/>
      <c r="N76" s="128"/>
      <c r="O76" s="128"/>
      <c r="P76" s="128"/>
      <c r="Q76" s="128"/>
      <c r="R76" s="129"/>
      <c r="S76" s="129"/>
      <c r="T76" s="361"/>
    </row>
    <row r="77" spans="6:20" s="132" customFormat="1" x14ac:dyDescent="0.25">
      <c r="F77" s="156"/>
      <c r="G77" s="156"/>
      <c r="H77" s="156"/>
      <c r="I77" s="156"/>
      <c r="J77" s="128"/>
      <c r="K77" s="128"/>
      <c r="L77" s="128"/>
      <c r="M77" s="128"/>
      <c r="N77" s="128"/>
      <c r="O77" s="128"/>
      <c r="P77" s="128"/>
      <c r="Q77" s="128"/>
      <c r="R77" s="129"/>
      <c r="S77" s="129"/>
      <c r="T77" s="361"/>
    </row>
    <row r="78" spans="6:20" s="132" customFormat="1" x14ac:dyDescent="0.25">
      <c r="F78" s="156"/>
      <c r="G78" s="156"/>
      <c r="H78" s="156"/>
      <c r="I78" s="156"/>
      <c r="J78" s="128"/>
      <c r="K78" s="128"/>
      <c r="L78" s="128"/>
      <c r="M78" s="128"/>
      <c r="N78" s="128"/>
      <c r="O78" s="128"/>
      <c r="P78" s="128"/>
      <c r="Q78" s="128"/>
      <c r="R78" s="129"/>
      <c r="S78" s="129"/>
      <c r="T78" s="361"/>
    </row>
    <row r="79" spans="6:20" s="132" customFormat="1" x14ac:dyDescent="0.25">
      <c r="F79" s="156"/>
      <c r="G79" s="156"/>
      <c r="H79" s="156"/>
      <c r="I79" s="156"/>
      <c r="J79" s="128"/>
      <c r="K79" s="128"/>
      <c r="L79" s="128"/>
      <c r="M79" s="128"/>
      <c r="N79" s="128"/>
      <c r="O79" s="128"/>
      <c r="P79" s="128"/>
      <c r="Q79" s="128"/>
      <c r="R79" s="129"/>
      <c r="S79" s="129"/>
      <c r="T79" s="361"/>
    </row>
    <row r="80" spans="6:20" s="132" customFormat="1" x14ac:dyDescent="0.25">
      <c r="F80" s="156"/>
      <c r="G80" s="156"/>
      <c r="H80" s="156"/>
      <c r="I80" s="156"/>
      <c r="J80" s="128"/>
      <c r="K80" s="128"/>
      <c r="L80" s="128"/>
      <c r="M80" s="128"/>
      <c r="N80" s="128"/>
      <c r="O80" s="128"/>
      <c r="P80" s="128"/>
      <c r="Q80" s="128"/>
      <c r="R80" s="129"/>
      <c r="S80" s="129"/>
      <c r="T80" s="361"/>
    </row>
    <row r="81" spans="6:21" s="132" customFormat="1" ht="15" x14ac:dyDescent="0.25">
      <c r="F81" s="156"/>
      <c r="G81" s="156"/>
      <c r="H81" s="156"/>
      <c r="I81" s="156"/>
      <c r="J81" s="128"/>
      <c r="K81" s="128"/>
      <c r="L81" s="128"/>
      <c r="M81" s="128"/>
      <c r="N81" s="128"/>
      <c r="O81" s="128"/>
      <c r="P81" s="128"/>
      <c r="Q81" s="128"/>
      <c r="R81" s="129"/>
      <c r="S81" s="129"/>
      <c r="T81" s="361"/>
      <c r="U81" s="195"/>
    </row>
    <row r="82" spans="6:21" s="132" customFormat="1" ht="15" x14ac:dyDescent="0.25">
      <c r="F82" s="156"/>
      <c r="G82" s="156"/>
      <c r="H82" s="156"/>
      <c r="I82" s="156"/>
      <c r="J82" s="128"/>
      <c r="K82" s="128"/>
      <c r="L82" s="128"/>
      <c r="M82" s="128"/>
      <c r="N82" s="128"/>
      <c r="O82" s="128"/>
      <c r="P82" s="128"/>
      <c r="Q82" s="128"/>
      <c r="R82" s="129"/>
      <c r="S82" s="129"/>
      <c r="T82" s="361"/>
      <c r="U82" s="195"/>
    </row>
    <row r="83" spans="6:21" s="132" customFormat="1" ht="15" x14ac:dyDescent="0.25">
      <c r="F83" s="156"/>
      <c r="G83" s="156"/>
      <c r="H83" s="156"/>
      <c r="I83" s="156"/>
      <c r="J83" s="128"/>
      <c r="K83" s="128"/>
      <c r="L83" s="128"/>
      <c r="M83" s="128"/>
      <c r="N83" s="128"/>
      <c r="O83" s="128"/>
      <c r="P83" s="128"/>
      <c r="Q83" s="128"/>
      <c r="R83" s="129"/>
      <c r="S83" s="129"/>
      <c r="T83" s="361"/>
      <c r="U83" s="195"/>
    </row>
    <row r="84" spans="6:21" s="132" customFormat="1" ht="15" x14ac:dyDescent="0.25">
      <c r="F84" s="156"/>
      <c r="G84" s="156"/>
      <c r="H84" s="156"/>
      <c r="I84" s="156"/>
      <c r="J84" s="128"/>
      <c r="K84" s="128"/>
      <c r="L84" s="128"/>
      <c r="M84" s="128"/>
      <c r="N84" s="128"/>
      <c r="O84" s="128"/>
      <c r="P84" s="128"/>
      <c r="Q84" s="128"/>
      <c r="R84" s="129"/>
      <c r="S84" s="129"/>
      <c r="T84" s="361"/>
      <c r="U84" s="195"/>
    </row>
    <row r="85" spans="6:21" s="132" customFormat="1" ht="15" x14ac:dyDescent="0.25">
      <c r="F85" s="156"/>
      <c r="G85" s="156"/>
      <c r="H85" s="156"/>
      <c r="I85" s="156"/>
      <c r="J85" s="128"/>
      <c r="K85" s="128"/>
      <c r="L85" s="128"/>
      <c r="M85" s="128"/>
      <c r="N85" s="128"/>
      <c r="O85" s="128"/>
      <c r="P85" s="128"/>
      <c r="Q85" s="128"/>
      <c r="R85" s="129"/>
      <c r="S85" s="129"/>
      <c r="T85" s="361"/>
      <c r="U85" s="195"/>
    </row>
    <row r="86" spans="6:21" s="132" customFormat="1" ht="15" x14ac:dyDescent="0.25">
      <c r="F86" s="156"/>
      <c r="G86" s="156"/>
      <c r="H86" s="156"/>
      <c r="I86" s="156"/>
      <c r="J86" s="128"/>
      <c r="K86" s="128"/>
      <c r="L86" s="128"/>
      <c r="M86" s="128"/>
      <c r="N86" s="128"/>
      <c r="O86" s="128"/>
      <c r="P86" s="128"/>
      <c r="Q86" s="128"/>
      <c r="R86" s="129"/>
      <c r="S86" s="129"/>
      <c r="T86" s="361"/>
      <c r="U86" s="195"/>
    </row>
    <row r="87" spans="6:21" s="132" customFormat="1" ht="15" x14ac:dyDescent="0.25">
      <c r="F87" s="156"/>
      <c r="G87" s="156"/>
      <c r="H87" s="156"/>
      <c r="I87" s="156"/>
      <c r="J87" s="128"/>
      <c r="K87" s="128"/>
      <c r="L87" s="128"/>
      <c r="M87" s="128"/>
      <c r="N87" s="128"/>
      <c r="O87" s="128"/>
      <c r="P87" s="128"/>
      <c r="Q87" s="128"/>
      <c r="R87" s="129"/>
      <c r="S87" s="129"/>
      <c r="T87" s="361"/>
      <c r="U87" s="195"/>
    </row>
    <row r="88" spans="6:21" s="132" customFormat="1" ht="15" x14ac:dyDescent="0.25">
      <c r="F88" s="156"/>
      <c r="G88" s="156"/>
      <c r="H88" s="156"/>
      <c r="I88" s="156"/>
      <c r="J88" s="128"/>
      <c r="K88" s="128"/>
      <c r="L88" s="128"/>
      <c r="M88" s="128"/>
      <c r="N88" s="128"/>
      <c r="O88" s="128"/>
      <c r="P88" s="128"/>
      <c r="Q88" s="128"/>
      <c r="R88" s="129"/>
      <c r="S88" s="129"/>
      <c r="T88" s="361"/>
      <c r="U88" s="195"/>
    </row>
    <row r="89" spans="6:21" s="132" customFormat="1" ht="15" x14ac:dyDescent="0.25">
      <c r="F89" s="156"/>
      <c r="G89" s="156"/>
      <c r="H89" s="156"/>
      <c r="I89" s="156"/>
      <c r="J89" s="128"/>
      <c r="K89" s="128"/>
      <c r="L89" s="128"/>
      <c r="M89" s="128"/>
      <c r="N89" s="128"/>
      <c r="O89" s="128"/>
      <c r="P89" s="128"/>
      <c r="Q89" s="128"/>
      <c r="R89" s="129"/>
      <c r="S89" s="129"/>
      <c r="T89" s="361"/>
      <c r="U89" s="195"/>
    </row>
    <row r="90" spans="6:21" s="132" customFormat="1" ht="15" x14ac:dyDescent="0.25">
      <c r="F90" s="156"/>
      <c r="G90" s="156"/>
      <c r="H90" s="156"/>
      <c r="I90" s="156"/>
      <c r="J90" s="128"/>
      <c r="K90" s="128"/>
      <c r="L90" s="128"/>
      <c r="M90" s="128"/>
      <c r="N90" s="128"/>
      <c r="O90" s="128"/>
      <c r="P90" s="128"/>
      <c r="Q90" s="128"/>
      <c r="R90" s="129"/>
      <c r="S90" s="129"/>
      <c r="T90" s="361"/>
      <c r="U90" s="195"/>
    </row>
    <row r="91" spans="6:21" s="132" customFormat="1" ht="15" x14ac:dyDescent="0.25">
      <c r="F91" s="156"/>
      <c r="G91" s="156"/>
      <c r="H91" s="156"/>
      <c r="I91" s="156"/>
      <c r="J91" s="128"/>
      <c r="K91" s="128"/>
      <c r="L91" s="128"/>
      <c r="M91" s="128"/>
      <c r="N91" s="128"/>
      <c r="O91" s="128"/>
      <c r="P91" s="128"/>
      <c r="Q91" s="128"/>
      <c r="R91" s="129"/>
      <c r="S91" s="129"/>
      <c r="T91" s="361"/>
      <c r="U91" s="195"/>
    </row>
    <row r="92" spans="6:21" s="132" customFormat="1" ht="15" x14ac:dyDescent="0.25">
      <c r="F92" s="156"/>
      <c r="G92" s="156"/>
      <c r="H92" s="156"/>
      <c r="I92" s="156"/>
      <c r="J92" s="128"/>
      <c r="K92" s="128"/>
      <c r="L92" s="128"/>
      <c r="M92" s="128"/>
      <c r="N92" s="128"/>
      <c r="O92" s="128"/>
      <c r="P92" s="128"/>
      <c r="Q92" s="128"/>
      <c r="R92" s="129"/>
      <c r="S92" s="129"/>
      <c r="T92" s="361"/>
      <c r="U92" s="195"/>
    </row>
    <row r="93" spans="6:21" s="132" customFormat="1" x14ac:dyDescent="0.25">
      <c r="F93" s="156"/>
      <c r="G93" s="156"/>
      <c r="H93" s="156"/>
      <c r="I93" s="156"/>
      <c r="J93" s="128"/>
      <c r="K93" s="128"/>
      <c r="L93" s="128"/>
      <c r="M93" s="128"/>
      <c r="N93" s="128"/>
      <c r="O93" s="128"/>
      <c r="P93" s="128"/>
      <c r="Q93" s="128"/>
      <c r="R93" s="129"/>
      <c r="S93" s="129"/>
      <c r="T93" s="361"/>
    </row>
    <row r="94" spans="6:21" s="132" customFormat="1" x14ac:dyDescent="0.25">
      <c r="F94" s="156"/>
      <c r="G94" s="156"/>
      <c r="H94" s="156"/>
      <c r="I94" s="156"/>
      <c r="J94" s="128"/>
      <c r="K94" s="128"/>
      <c r="L94" s="128"/>
      <c r="M94" s="128"/>
      <c r="N94" s="128"/>
      <c r="O94" s="128"/>
      <c r="P94" s="128"/>
      <c r="Q94" s="128"/>
      <c r="R94" s="129"/>
      <c r="S94" s="129"/>
      <c r="T94" s="361"/>
    </row>
    <row r="95" spans="6:21" s="132" customFormat="1" x14ac:dyDescent="0.25">
      <c r="F95" s="156"/>
      <c r="G95" s="156"/>
      <c r="H95" s="156"/>
      <c r="I95" s="156"/>
      <c r="J95" s="128"/>
      <c r="K95" s="128"/>
      <c r="L95" s="128"/>
      <c r="M95" s="128"/>
      <c r="N95" s="128"/>
      <c r="O95" s="128"/>
      <c r="P95" s="128"/>
      <c r="Q95" s="128"/>
      <c r="R95" s="129"/>
      <c r="S95" s="129"/>
      <c r="T95" s="361"/>
    </row>
    <row r="96" spans="6:21" s="132" customFormat="1" x14ac:dyDescent="0.25">
      <c r="F96" s="156"/>
      <c r="G96" s="156"/>
      <c r="H96" s="156"/>
      <c r="I96" s="156"/>
      <c r="J96" s="128"/>
      <c r="K96" s="128"/>
      <c r="L96" s="128"/>
      <c r="M96" s="128"/>
      <c r="N96" s="128"/>
      <c r="O96" s="128"/>
      <c r="P96" s="128"/>
      <c r="Q96" s="128"/>
      <c r="R96" s="129"/>
      <c r="S96" s="129"/>
      <c r="T96" s="361"/>
    </row>
    <row r="97" spans="6:20" s="132" customFormat="1" x14ac:dyDescent="0.25">
      <c r="F97" s="156"/>
      <c r="G97" s="156"/>
      <c r="H97" s="156"/>
      <c r="I97" s="156"/>
      <c r="J97" s="128"/>
      <c r="K97" s="128"/>
      <c r="L97" s="128"/>
      <c r="M97" s="128"/>
      <c r="N97" s="128"/>
      <c r="O97" s="128"/>
      <c r="P97" s="128"/>
      <c r="Q97" s="128"/>
      <c r="R97" s="129"/>
      <c r="S97" s="129"/>
      <c r="T97" s="361"/>
    </row>
    <row r="98" spans="6:20" s="132" customFormat="1" x14ac:dyDescent="0.25">
      <c r="F98" s="156"/>
      <c r="G98" s="156"/>
      <c r="H98" s="156"/>
      <c r="I98" s="156"/>
      <c r="J98" s="128"/>
      <c r="K98" s="128"/>
      <c r="L98" s="128"/>
      <c r="M98" s="128"/>
      <c r="N98" s="128"/>
      <c r="O98" s="128"/>
      <c r="P98" s="128"/>
      <c r="Q98" s="128"/>
      <c r="R98" s="129"/>
      <c r="S98" s="129"/>
      <c r="T98" s="361"/>
    </row>
    <row r="99" spans="6:20" s="132" customFormat="1" x14ac:dyDescent="0.25">
      <c r="F99" s="156"/>
      <c r="G99" s="156"/>
      <c r="H99" s="156"/>
      <c r="I99" s="156"/>
      <c r="J99" s="128"/>
      <c r="K99" s="128"/>
      <c r="L99" s="128"/>
      <c r="M99" s="128"/>
      <c r="N99" s="128"/>
      <c r="O99" s="128"/>
      <c r="P99" s="128"/>
      <c r="Q99" s="128"/>
      <c r="R99" s="129"/>
      <c r="S99" s="129"/>
      <c r="T99" s="361"/>
    </row>
    <row r="100" spans="6:20" s="132" customFormat="1" x14ac:dyDescent="0.25">
      <c r="F100" s="156"/>
      <c r="G100" s="156"/>
      <c r="H100" s="156"/>
      <c r="I100" s="156"/>
      <c r="J100" s="128"/>
      <c r="K100" s="128"/>
      <c r="L100" s="128"/>
      <c r="M100" s="128"/>
      <c r="N100" s="128"/>
      <c r="O100" s="128"/>
      <c r="P100" s="128"/>
      <c r="Q100" s="128"/>
      <c r="R100" s="129"/>
      <c r="S100" s="129"/>
      <c r="T100" s="361"/>
    </row>
    <row r="101" spans="6:20" s="132" customFormat="1" x14ac:dyDescent="0.25">
      <c r="F101" s="156"/>
      <c r="G101" s="156"/>
      <c r="H101" s="156"/>
      <c r="I101" s="156"/>
      <c r="J101" s="128"/>
      <c r="K101" s="128"/>
      <c r="L101" s="128"/>
      <c r="M101" s="128"/>
      <c r="N101" s="128"/>
      <c r="O101" s="128"/>
      <c r="P101" s="128"/>
      <c r="Q101" s="128"/>
      <c r="R101" s="129"/>
      <c r="S101" s="129"/>
      <c r="T101" s="361"/>
    </row>
    <row r="102" spans="6:20" s="132" customFormat="1" x14ac:dyDescent="0.25">
      <c r="F102" s="156"/>
      <c r="G102" s="156"/>
      <c r="H102" s="156"/>
      <c r="I102" s="156"/>
      <c r="J102" s="128"/>
      <c r="K102" s="128"/>
      <c r="L102" s="128"/>
      <c r="M102" s="128"/>
      <c r="N102" s="128"/>
      <c r="O102" s="128"/>
      <c r="P102" s="128"/>
      <c r="Q102" s="128"/>
      <c r="R102" s="129"/>
      <c r="S102" s="129"/>
      <c r="T102" s="361"/>
    </row>
    <row r="103" spans="6:20" s="132" customFormat="1" x14ac:dyDescent="0.25">
      <c r="F103" s="156"/>
      <c r="G103" s="156"/>
      <c r="H103" s="156"/>
      <c r="I103" s="156"/>
      <c r="J103" s="128"/>
      <c r="K103" s="128"/>
      <c r="L103" s="128"/>
      <c r="M103" s="128"/>
      <c r="N103" s="128"/>
      <c r="O103" s="128"/>
      <c r="P103" s="128"/>
      <c r="Q103" s="128"/>
      <c r="R103" s="129"/>
      <c r="S103" s="129"/>
      <c r="T103" s="361"/>
    </row>
    <row r="104" spans="6:20" s="132" customFormat="1" x14ac:dyDescent="0.25">
      <c r="F104" s="156"/>
      <c r="G104" s="156"/>
      <c r="H104" s="156"/>
      <c r="I104" s="156"/>
      <c r="J104" s="128"/>
      <c r="K104" s="128"/>
      <c r="L104" s="128"/>
      <c r="M104" s="128"/>
      <c r="N104" s="128"/>
      <c r="O104" s="128"/>
      <c r="P104" s="128"/>
      <c r="Q104" s="128"/>
      <c r="R104" s="129"/>
      <c r="S104" s="129"/>
      <c r="T104" s="361"/>
    </row>
    <row r="105" spans="6:20" s="132" customFormat="1" x14ac:dyDescent="0.25">
      <c r="F105" s="156"/>
      <c r="G105" s="156"/>
      <c r="H105" s="156"/>
      <c r="I105" s="156"/>
      <c r="J105" s="128"/>
      <c r="K105" s="128"/>
      <c r="L105" s="128"/>
      <c r="M105" s="128"/>
      <c r="N105" s="128"/>
      <c r="O105" s="128"/>
      <c r="P105" s="128"/>
      <c r="Q105" s="128"/>
      <c r="R105" s="129"/>
      <c r="S105" s="129"/>
      <c r="T105" s="361"/>
    </row>
    <row r="106" spans="6:20" s="132" customFormat="1" x14ac:dyDescent="0.25">
      <c r="F106" s="156"/>
      <c r="G106" s="156"/>
      <c r="H106" s="156"/>
      <c r="I106" s="156"/>
      <c r="J106" s="128"/>
      <c r="K106" s="128"/>
      <c r="L106" s="128"/>
      <c r="M106" s="128"/>
      <c r="N106" s="128"/>
      <c r="O106" s="128"/>
      <c r="P106" s="128"/>
      <c r="Q106" s="128"/>
      <c r="R106" s="129"/>
      <c r="S106" s="129"/>
      <c r="T106" s="361"/>
    </row>
    <row r="107" spans="6:20" s="132" customFormat="1" x14ac:dyDescent="0.25">
      <c r="F107" s="156"/>
      <c r="G107" s="156"/>
      <c r="H107" s="156"/>
      <c r="I107" s="156"/>
      <c r="J107" s="128"/>
      <c r="K107" s="128"/>
      <c r="L107" s="128"/>
      <c r="M107" s="128"/>
      <c r="N107" s="128"/>
      <c r="O107" s="128"/>
      <c r="P107" s="128"/>
      <c r="Q107" s="128"/>
      <c r="R107" s="129"/>
      <c r="S107" s="129"/>
      <c r="T107" s="361"/>
    </row>
    <row r="108" spans="6:20" s="132" customFormat="1" x14ac:dyDescent="0.25">
      <c r="F108" s="156"/>
      <c r="G108" s="156"/>
      <c r="H108" s="156"/>
      <c r="I108" s="156"/>
      <c r="J108" s="128"/>
      <c r="K108" s="128"/>
      <c r="L108" s="128"/>
      <c r="M108" s="128"/>
      <c r="N108" s="128"/>
      <c r="O108" s="128"/>
      <c r="P108" s="128"/>
      <c r="Q108" s="128"/>
      <c r="R108" s="129"/>
      <c r="S108" s="129"/>
      <c r="T108" s="361"/>
    </row>
    <row r="109" spans="6:20" s="132" customFormat="1" x14ac:dyDescent="0.25">
      <c r="F109" s="156"/>
      <c r="G109" s="156"/>
      <c r="H109" s="156"/>
      <c r="I109" s="156"/>
      <c r="J109" s="128"/>
      <c r="K109" s="128"/>
      <c r="L109" s="128"/>
      <c r="M109" s="128"/>
      <c r="N109" s="128"/>
      <c r="O109" s="128"/>
      <c r="P109" s="128"/>
      <c r="Q109" s="128"/>
      <c r="R109" s="129"/>
      <c r="S109" s="129"/>
      <c r="T109" s="361"/>
    </row>
    <row r="110" spans="6:20" s="132" customFormat="1" x14ac:dyDescent="0.25">
      <c r="F110" s="156"/>
      <c r="G110" s="156"/>
      <c r="H110" s="156"/>
      <c r="I110" s="156"/>
      <c r="J110" s="128"/>
      <c r="K110" s="128"/>
      <c r="L110" s="128"/>
      <c r="M110" s="128"/>
      <c r="N110" s="128"/>
      <c r="O110" s="128"/>
      <c r="P110" s="128"/>
      <c r="Q110" s="128"/>
      <c r="R110" s="129"/>
      <c r="S110" s="129"/>
      <c r="T110" s="361"/>
    </row>
    <row r="111" spans="6:20" s="132" customFormat="1" x14ac:dyDescent="0.25">
      <c r="F111" s="156"/>
      <c r="G111" s="156"/>
      <c r="H111" s="156"/>
      <c r="I111" s="156"/>
      <c r="J111" s="128"/>
      <c r="K111" s="128"/>
      <c r="L111" s="128"/>
      <c r="M111" s="128"/>
      <c r="N111" s="128"/>
      <c r="O111" s="128"/>
      <c r="P111" s="128"/>
      <c r="Q111" s="128"/>
      <c r="R111" s="129"/>
      <c r="S111" s="129"/>
      <c r="T111" s="361"/>
    </row>
    <row r="112" spans="6:20" s="132" customFormat="1" x14ac:dyDescent="0.25">
      <c r="F112" s="156"/>
      <c r="G112" s="156"/>
      <c r="H112" s="156"/>
      <c r="I112" s="156"/>
      <c r="J112" s="128"/>
      <c r="K112" s="128"/>
      <c r="L112" s="128"/>
      <c r="M112" s="128"/>
      <c r="N112" s="128"/>
      <c r="O112" s="128"/>
      <c r="P112" s="128"/>
      <c r="Q112" s="128"/>
      <c r="R112" s="129"/>
      <c r="S112" s="129"/>
      <c r="T112" s="361"/>
    </row>
    <row r="113" spans="6:20" s="132" customFormat="1" x14ac:dyDescent="0.25">
      <c r="F113" s="156"/>
      <c r="G113" s="156"/>
      <c r="H113" s="156"/>
      <c r="I113" s="156"/>
      <c r="J113" s="128"/>
      <c r="K113" s="128"/>
      <c r="L113" s="128"/>
      <c r="M113" s="128"/>
      <c r="N113" s="128"/>
      <c r="O113" s="128"/>
      <c r="P113" s="128"/>
      <c r="Q113" s="128"/>
      <c r="R113" s="129"/>
      <c r="S113" s="129"/>
      <c r="T113" s="361"/>
    </row>
    <row r="114" spans="6:20" s="132" customFormat="1" x14ac:dyDescent="0.25">
      <c r="F114" s="156"/>
      <c r="G114" s="156"/>
      <c r="H114" s="156"/>
      <c r="I114" s="156"/>
      <c r="J114" s="128"/>
      <c r="K114" s="128"/>
      <c r="L114" s="128"/>
      <c r="M114" s="128"/>
      <c r="N114" s="128"/>
      <c r="O114" s="128"/>
      <c r="P114" s="128"/>
      <c r="Q114" s="128"/>
      <c r="R114" s="129"/>
      <c r="S114" s="129"/>
      <c r="T114" s="361"/>
    </row>
    <row r="115" spans="6:20" s="132" customFormat="1" x14ac:dyDescent="0.25">
      <c r="F115" s="156"/>
      <c r="G115" s="156"/>
      <c r="H115" s="156"/>
      <c r="I115" s="156"/>
      <c r="J115" s="128"/>
      <c r="K115" s="128"/>
      <c r="L115" s="128"/>
      <c r="M115" s="128"/>
      <c r="N115" s="128"/>
      <c r="O115" s="128"/>
      <c r="P115" s="128"/>
      <c r="Q115" s="128"/>
      <c r="R115" s="129"/>
      <c r="S115" s="129"/>
      <c r="T115" s="361"/>
    </row>
    <row r="116" spans="6:20" s="132" customFormat="1" x14ac:dyDescent="0.25">
      <c r="F116" s="156"/>
      <c r="G116" s="156"/>
      <c r="H116" s="156"/>
      <c r="I116" s="156"/>
      <c r="J116" s="128"/>
      <c r="K116" s="128"/>
      <c r="L116" s="128"/>
      <c r="M116" s="128"/>
      <c r="N116" s="128"/>
      <c r="O116" s="128"/>
      <c r="P116" s="128"/>
      <c r="Q116" s="128"/>
      <c r="R116" s="129"/>
      <c r="S116" s="129"/>
      <c r="T116" s="361"/>
    </row>
    <row r="117" spans="6:20" s="132" customFormat="1" x14ac:dyDescent="0.25">
      <c r="F117" s="156"/>
      <c r="G117" s="156"/>
      <c r="H117" s="156"/>
      <c r="I117" s="156"/>
      <c r="J117" s="128"/>
      <c r="K117" s="128"/>
      <c r="L117" s="128"/>
      <c r="M117" s="128"/>
      <c r="N117" s="128"/>
      <c r="O117" s="128"/>
      <c r="P117" s="128"/>
      <c r="Q117" s="128"/>
      <c r="R117" s="129"/>
      <c r="S117" s="129"/>
      <c r="T117" s="361"/>
    </row>
    <row r="118" spans="6:20" s="132" customFormat="1" x14ac:dyDescent="0.25">
      <c r="F118" s="156"/>
      <c r="G118" s="156"/>
      <c r="H118" s="156"/>
      <c r="I118" s="156"/>
      <c r="J118" s="128"/>
      <c r="K118" s="128"/>
      <c r="L118" s="128"/>
      <c r="M118" s="128"/>
      <c r="N118" s="128"/>
      <c r="O118" s="128"/>
      <c r="P118" s="128"/>
      <c r="Q118" s="128"/>
      <c r="R118" s="129"/>
      <c r="S118" s="129"/>
      <c r="T118" s="361"/>
    </row>
    <row r="119" spans="6:20" s="132" customFormat="1" x14ac:dyDescent="0.25">
      <c r="F119" s="156"/>
      <c r="G119" s="156"/>
      <c r="H119" s="156"/>
      <c r="I119" s="156"/>
      <c r="J119" s="128"/>
      <c r="K119" s="128"/>
      <c r="L119" s="128"/>
      <c r="M119" s="128"/>
      <c r="N119" s="128"/>
      <c r="O119" s="128"/>
      <c r="P119" s="128"/>
      <c r="Q119" s="128"/>
      <c r="R119" s="129"/>
      <c r="S119" s="129"/>
      <c r="T119" s="361"/>
    </row>
    <row r="120" spans="6:20" s="132" customFormat="1" x14ac:dyDescent="0.25">
      <c r="F120" s="156"/>
      <c r="G120" s="156"/>
      <c r="H120" s="156"/>
      <c r="I120" s="156"/>
      <c r="J120" s="128"/>
      <c r="K120" s="128"/>
      <c r="L120" s="128"/>
      <c r="M120" s="128"/>
      <c r="N120" s="128"/>
      <c r="O120" s="128"/>
      <c r="P120" s="128"/>
      <c r="Q120" s="128"/>
      <c r="R120" s="129"/>
      <c r="S120" s="129"/>
      <c r="T120" s="361"/>
    </row>
    <row r="121" spans="6:20" s="132" customFormat="1" x14ac:dyDescent="0.25">
      <c r="F121" s="156"/>
      <c r="G121" s="156"/>
      <c r="H121" s="156"/>
      <c r="I121" s="156"/>
      <c r="J121" s="128"/>
      <c r="K121" s="128"/>
      <c r="L121" s="128"/>
      <c r="M121" s="128"/>
      <c r="N121" s="128"/>
      <c r="O121" s="128"/>
      <c r="P121" s="128"/>
      <c r="Q121" s="128"/>
      <c r="R121" s="129"/>
      <c r="S121" s="129"/>
      <c r="T121" s="361"/>
    </row>
    <row r="122" spans="6:20" s="132" customFormat="1" x14ac:dyDescent="0.25">
      <c r="F122" s="156"/>
      <c r="G122" s="156"/>
      <c r="H122" s="156"/>
      <c r="I122" s="156"/>
      <c r="J122" s="128"/>
      <c r="K122" s="128"/>
      <c r="L122" s="128"/>
      <c r="M122" s="128"/>
      <c r="N122" s="128"/>
      <c r="O122" s="128"/>
      <c r="P122" s="128"/>
      <c r="Q122" s="128"/>
      <c r="R122" s="129"/>
      <c r="S122" s="129"/>
      <c r="T122" s="361"/>
    </row>
    <row r="123" spans="6:20" s="132" customFormat="1" x14ac:dyDescent="0.25">
      <c r="F123" s="156"/>
      <c r="G123" s="156"/>
      <c r="H123" s="156"/>
      <c r="I123" s="156"/>
      <c r="J123" s="128"/>
      <c r="K123" s="128"/>
      <c r="L123" s="128"/>
      <c r="M123" s="128"/>
      <c r="N123" s="128"/>
      <c r="O123" s="128"/>
      <c r="P123" s="128"/>
      <c r="Q123" s="128"/>
      <c r="R123" s="129"/>
      <c r="S123" s="129"/>
      <c r="T123" s="361"/>
    </row>
    <row r="124" spans="6:20" s="132" customFormat="1" x14ac:dyDescent="0.25">
      <c r="F124" s="156"/>
      <c r="G124" s="156"/>
      <c r="H124" s="156"/>
      <c r="I124" s="156"/>
      <c r="J124" s="128"/>
      <c r="K124" s="128"/>
      <c r="L124" s="128"/>
      <c r="M124" s="128"/>
      <c r="N124" s="128"/>
      <c r="O124" s="128"/>
      <c r="P124" s="128"/>
      <c r="Q124" s="128"/>
      <c r="R124" s="129"/>
      <c r="S124" s="129"/>
      <c r="T124" s="361"/>
    </row>
    <row r="125" spans="6:20" s="132" customFormat="1" x14ac:dyDescent="0.25">
      <c r="F125" s="156"/>
      <c r="G125" s="156"/>
      <c r="H125" s="156"/>
      <c r="I125" s="156"/>
      <c r="J125" s="128"/>
      <c r="K125" s="128"/>
      <c r="L125" s="128"/>
      <c r="M125" s="128"/>
      <c r="N125" s="128"/>
      <c r="O125" s="128"/>
      <c r="P125" s="128"/>
      <c r="Q125" s="128"/>
      <c r="R125" s="129"/>
      <c r="S125" s="129"/>
      <c r="T125" s="361"/>
    </row>
    <row r="126" spans="6:20" s="132" customFormat="1" x14ac:dyDescent="0.25">
      <c r="F126" s="156"/>
      <c r="G126" s="156"/>
      <c r="H126" s="156"/>
      <c r="I126" s="156"/>
      <c r="J126" s="128"/>
      <c r="K126" s="128"/>
      <c r="L126" s="128"/>
      <c r="M126" s="128"/>
      <c r="N126" s="128"/>
      <c r="O126" s="128"/>
      <c r="P126" s="128"/>
      <c r="Q126" s="128"/>
      <c r="R126" s="129"/>
      <c r="S126" s="129"/>
      <c r="T126" s="361"/>
    </row>
    <row r="127" spans="6:20" s="132" customFormat="1" x14ac:dyDescent="0.25">
      <c r="F127" s="156"/>
      <c r="G127" s="156"/>
      <c r="H127" s="156"/>
      <c r="I127" s="156"/>
      <c r="J127" s="128"/>
      <c r="K127" s="128"/>
      <c r="L127" s="128"/>
      <c r="M127" s="128"/>
      <c r="N127" s="128"/>
      <c r="O127" s="128"/>
      <c r="P127" s="128"/>
      <c r="Q127" s="128"/>
      <c r="R127" s="129"/>
      <c r="S127" s="129"/>
      <c r="T127" s="361"/>
    </row>
    <row r="128" spans="6:20" s="132" customFormat="1" x14ac:dyDescent="0.25">
      <c r="F128" s="156"/>
      <c r="G128" s="156"/>
      <c r="H128" s="156"/>
      <c r="I128" s="156"/>
      <c r="J128" s="128"/>
      <c r="K128" s="128"/>
      <c r="L128" s="128"/>
      <c r="M128" s="128"/>
      <c r="N128" s="128"/>
      <c r="O128" s="128"/>
      <c r="P128" s="128"/>
      <c r="Q128" s="128"/>
      <c r="R128" s="129"/>
      <c r="S128" s="129"/>
      <c r="T128" s="361"/>
    </row>
    <row r="129" spans="6:20" s="132" customFormat="1" x14ac:dyDescent="0.25">
      <c r="F129" s="156"/>
      <c r="G129" s="156"/>
      <c r="H129" s="156"/>
      <c r="I129" s="156"/>
      <c r="J129" s="128"/>
      <c r="K129" s="128"/>
      <c r="L129" s="128"/>
      <c r="M129" s="128"/>
      <c r="N129" s="128"/>
      <c r="O129" s="128"/>
      <c r="P129" s="128"/>
      <c r="Q129" s="128"/>
      <c r="R129" s="129"/>
      <c r="S129" s="129"/>
      <c r="T129" s="361"/>
    </row>
    <row r="130" spans="6:20" s="132" customFormat="1" x14ac:dyDescent="0.25">
      <c r="F130" s="156"/>
      <c r="G130" s="156"/>
      <c r="H130" s="156"/>
      <c r="I130" s="156"/>
      <c r="J130" s="128"/>
      <c r="K130" s="128"/>
      <c r="L130" s="128"/>
      <c r="M130" s="128"/>
      <c r="N130" s="128"/>
      <c r="O130" s="128"/>
      <c r="P130" s="128"/>
      <c r="Q130" s="128"/>
      <c r="R130" s="129"/>
      <c r="S130" s="129"/>
      <c r="T130" s="361"/>
    </row>
    <row r="131" spans="6:20" s="132" customFormat="1" x14ac:dyDescent="0.25">
      <c r="F131" s="156"/>
      <c r="G131" s="156"/>
      <c r="H131" s="156"/>
      <c r="I131" s="156"/>
      <c r="J131" s="128"/>
      <c r="K131" s="128"/>
      <c r="L131" s="128"/>
      <c r="M131" s="128"/>
      <c r="N131" s="128"/>
      <c r="O131" s="128"/>
      <c r="P131" s="128"/>
      <c r="Q131" s="128"/>
      <c r="R131" s="129"/>
      <c r="S131" s="129"/>
      <c r="T131" s="361"/>
    </row>
    <row r="132" spans="6:20" s="132" customFormat="1" x14ac:dyDescent="0.25">
      <c r="F132" s="156"/>
      <c r="G132" s="156"/>
      <c r="H132" s="156"/>
      <c r="I132" s="156"/>
      <c r="J132" s="128"/>
      <c r="K132" s="128"/>
      <c r="L132" s="128"/>
      <c r="M132" s="128"/>
      <c r="N132" s="128"/>
      <c r="O132" s="128"/>
      <c r="P132" s="128"/>
      <c r="Q132" s="128"/>
      <c r="R132" s="129"/>
      <c r="S132" s="129"/>
      <c r="T132" s="361"/>
    </row>
    <row r="133" spans="6:20" s="132" customFormat="1" x14ac:dyDescent="0.25">
      <c r="F133" s="156"/>
      <c r="G133" s="156"/>
      <c r="H133" s="156"/>
      <c r="I133" s="156"/>
      <c r="J133" s="128"/>
      <c r="K133" s="128"/>
      <c r="L133" s="128"/>
      <c r="M133" s="128"/>
      <c r="N133" s="128"/>
      <c r="O133" s="128"/>
      <c r="P133" s="128"/>
      <c r="Q133" s="128"/>
      <c r="R133" s="129"/>
      <c r="S133" s="129"/>
      <c r="T133" s="361"/>
    </row>
    <row r="134" spans="6:20" s="132" customFormat="1" x14ac:dyDescent="0.25">
      <c r="F134" s="156"/>
      <c r="G134" s="156"/>
      <c r="H134" s="156"/>
      <c r="I134" s="156"/>
      <c r="J134" s="128"/>
      <c r="K134" s="128"/>
      <c r="L134" s="128"/>
      <c r="M134" s="128"/>
      <c r="N134" s="128"/>
      <c r="O134" s="128"/>
      <c r="P134" s="128"/>
      <c r="Q134" s="128"/>
      <c r="R134" s="129"/>
      <c r="S134" s="129"/>
      <c r="T134" s="361"/>
    </row>
    <row r="135" spans="6:20" s="132" customFormat="1" x14ac:dyDescent="0.25">
      <c r="F135" s="156"/>
      <c r="G135" s="156"/>
      <c r="H135" s="156"/>
      <c r="I135" s="156"/>
      <c r="J135" s="128"/>
      <c r="K135" s="128"/>
      <c r="L135" s="128"/>
      <c r="M135" s="128"/>
      <c r="N135" s="128"/>
      <c r="O135" s="128"/>
      <c r="P135" s="128"/>
      <c r="Q135" s="128"/>
      <c r="R135" s="129"/>
      <c r="S135" s="129"/>
      <c r="T135" s="361"/>
    </row>
    <row r="136" spans="6:20" s="132" customFormat="1" x14ac:dyDescent="0.25">
      <c r="F136" s="156"/>
      <c r="G136" s="156"/>
      <c r="H136" s="156"/>
      <c r="I136" s="156"/>
      <c r="J136" s="128"/>
      <c r="K136" s="128"/>
      <c r="L136" s="128"/>
      <c r="M136" s="128"/>
      <c r="N136" s="128"/>
      <c r="O136" s="128"/>
      <c r="P136" s="128"/>
      <c r="Q136" s="128"/>
      <c r="R136" s="129"/>
      <c r="S136" s="129"/>
      <c r="T136" s="361"/>
    </row>
    <row r="137" spans="6:20" s="132" customFormat="1" x14ac:dyDescent="0.25">
      <c r="F137" s="156"/>
      <c r="G137" s="156"/>
      <c r="H137" s="156"/>
      <c r="I137" s="156"/>
      <c r="J137" s="128"/>
      <c r="K137" s="128"/>
      <c r="L137" s="128"/>
      <c r="M137" s="128"/>
      <c r="N137" s="128"/>
      <c r="O137" s="128"/>
      <c r="P137" s="128"/>
      <c r="Q137" s="128"/>
      <c r="R137" s="129"/>
      <c r="S137" s="129"/>
      <c r="T137" s="361"/>
    </row>
    <row r="138" spans="6:20" s="132" customFormat="1" x14ac:dyDescent="0.25">
      <c r="F138" s="156"/>
      <c r="G138" s="156"/>
      <c r="H138" s="156"/>
      <c r="I138" s="156"/>
      <c r="J138" s="128"/>
      <c r="K138" s="128"/>
      <c r="L138" s="128"/>
      <c r="M138" s="128"/>
      <c r="N138" s="128"/>
      <c r="O138" s="128"/>
      <c r="P138" s="128"/>
      <c r="Q138" s="128"/>
      <c r="R138" s="129"/>
      <c r="S138" s="129"/>
      <c r="T138" s="361"/>
    </row>
    <row r="139" spans="6:20" s="132" customFormat="1" x14ac:dyDescent="0.25">
      <c r="F139" s="156"/>
      <c r="G139" s="156"/>
      <c r="H139" s="156"/>
      <c r="I139" s="156"/>
      <c r="J139" s="128"/>
      <c r="K139" s="128"/>
      <c r="L139" s="128"/>
      <c r="M139" s="128"/>
      <c r="N139" s="128"/>
      <c r="O139" s="128"/>
      <c r="P139" s="128"/>
      <c r="Q139" s="128"/>
      <c r="R139" s="129"/>
      <c r="S139" s="129"/>
      <c r="T139" s="361"/>
    </row>
    <row r="140" spans="6:20" s="132" customFormat="1" x14ac:dyDescent="0.25">
      <c r="F140" s="156"/>
      <c r="G140" s="156"/>
      <c r="H140" s="156"/>
      <c r="I140" s="156"/>
      <c r="J140" s="128"/>
      <c r="K140" s="128"/>
      <c r="L140" s="128"/>
      <c r="M140" s="128"/>
      <c r="N140" s="128"/>
      <c r="O140" s="128"/>
      <c r="P140" s="128"/>
      <c r="Q140" s="128"/>
      <c r="R140" s="129"/>
      <c r="S140" s="129"/>
      <c r="T140" s="361"/>
    </row>
    <row r="141" spans="6:20" s="132" customFormat="1" x14ac:dyDescent="0.25">
      <c r="F141" s="156"/>
      <c r="G141" s="156"/>
      <c r="H141" s="156"/>
      <c r="I141" s="156"/>
      <c r="J141" s="128"/>
      <c r="K141" s="128"/>
      <c r="L141" s="128"/>
      <c r="M141" s="128"/>
      <c r="N141" s="128"/>
      <c r="O141" s="128"/>
      <c r="P141" s="128"/>
      <c r="Q141" s="128"/>
      <c r="R141" s="129"/>
      <c r="S141" s="129"/>
      <c r="T141" s="361"/>
    </row>
    <row r="142" spans="6:20" s="132" customFormat="1" x14ac:dyDescent="0.25">
      <c r="F142" s="156"/>
      <c r="G142" s="156"/>
      <c r="H142" s="156"/>
      <c r="I142" s="156"/>
      <c r="J142" s="128"/>
      <c r="K142" s="128"/>
      <c r="L142" s="128"/>
      <c r="M142" s="128"/>
      <c r="N142" s="128"/>
      <c r="O142" s="128"/>
      <c r="P142" s="128"/>
      <c r="Q142" s="128"/>
      <c r="R142" s="129"/>
      <c r="S142" s="129"/>
      <c r="T142" s="361"/>
    </row>
    <row r="143" spans="6:20" s="132" customFormat="1" x14ac:dyDescent="0.25">
      <c r="F143" s="156"/>
      <c r="G143" s="156"/>
      <c r="H143" s="156"/>
      <c r="I143" s="156"/>
      <c r="J143" s="128"/>
      <c r="K143" s="128"/>
      <c r="L143" s="128"/>
      <c r="M143" s="128"/>
      <c r="N143" s="128"/>
      <c r="O143" s="128"/>
      <c r="P143" s="128"/>
      <c r="Q143" s="128"/>
      <c r="R143" s="129"/>
      <c r="S143" s="129"/>
      <c r="T143" s="361"/>
    </row>
    <row r="144" spans="6:20" s="132" customFormat="1" x14ac:dyDescent="0.25">
      <c r="F144" s="156"/>
      <c r="G144" s="156"/>
      <c r="H144" s="156"/>
      <c r="I144" s="156"/>
      <c r="J144" s="128"/>
      <c r="K144" s="128"/>
      <c r="L144" s="128"/>
      <c r="M144" s="128"/>
      <c r="N144" s="128"/>
      <c r="O144" s="128"/>
      <c r="P144" s="128"/>
      <c r="Q144" s="128"/>
      <c r="R144" s="129"/>
      <c r="S144" s="129"/>
      <c r="T144" s="361"/>
    </row>
    <row r="145" spans="6:20" s="132" customFormat="1" x14ac:dyDescent="0.25">
      <c r="F145" s="156"/>
      <c r="G145" s="156"/>
      <c r="H145" s="156"/>
      <c r="I145" s="156"/>
      <c r="J145" s="128"/>
      <c r="K145" s="128"/>
      <c r="L145" s="128"/>
      <c r="M145" s="128"/>
      <c r="N145" s="128"/>
      <c r="O145" s="128"/>
      <c r="P145" s="128"/>
      <c r="Q145" s="128"/>
      <c r="R145" s="129"/>
      <c r="S145" s="129"/>
      <c r="T145" s="361"/>
    </row>
    <row r="146" spans="6:20" s="132" customFormat="1" x14ac:dyDescent="0.25">
      <c r="F146" s="156"/>
      <c r="G146" s="156"/>
      <c r="H146" s="156"/>
      <c r="I146" s="156"/>
      <c r="J146" s="128"/>
      <c r="K146" s="128"/>
      <c r="L146" s="128"/>
      <c r="M146" s="128"/>
      <c r="N146" s="128"/>
      <c r="O146" s="128"/>
      <c r="P146" s="128"/>
      <c r="Q146" s="128"/>
      <c r="R146" s="129"/>
      <c r="S146" s="129"/>
      <c r="T146" s="361"/>
    </row>
    <row r="147" spans="6:20" s="132" customFormat="1" x14ac:dyDescent="0.25">
      <c r="F147" s="156"/>
      <c r="G147" s="156"/>
      <c r="H147" s="156"/>
      <c r="I147" s="156"/>
      <c r="J147" s="128"/>
      <c r="K147" s="128"/>
      <c r="L147" s="128"/>
      <c r="M147" s="128"/>
      <c r="N147" s="128"/>
      <c r="O147" s="128"/>
      <c r="P147" s="128"/>
      <c r="Q147" s="128"/>
      <c r="R147" s="129"/>
      <c r="S147" s="129"/>
      <c r="T147" s="361"/>
    </row>
    <row r="148" spans="6:20" s="132" customFormat="1" x14ac:dyDescent="0.25">
      <c r="F148" s="156"/>
      <c r="G148" s="156"/>
      <c r="H148" s="156"/>
      <c r="I148" s="156"/>
      <c r="J148" s="128"/>
      <c r="K148" s="128"/>
      <c r="L148" s="128"/>
      <c r="M148" s="128"/>
      <c r="N148" s="128"/>
      <c r="O148" s="128"/>
      <c r="P148" s="128"/>
      <c r="Q148" s="128"/>
      <c r="R148" s="129"/>
      <c r="S148" s="129"/>
      <c r="T148" s="361"/>
    </row>
    <row r="149" spans="6:20" s="132" customFormat="1" x14ac:dyDescent="0.25">
      <c r="F149" s="156"/>
      <c r="G149" s="156"/>
      <c r="H149" s="156"/>
      <c r="I149" s="156"/>
      <c r="J149" s="128"/>
      <c r="K149" s="128"/>
      <c r="L149" s="128"/>
      <c r="M149" s="128"/>
      <c r="N149" s="128"/>
      <c r="O149" s="128"/>
      <c r="P149" s="128"/>
      <c r="Q149" s="128"/>
      <c r="R149" s="129"/>
      <c r="S149" s="129"/>
      <c r="T149" s="361"/>
    </row>
    <row r="150" spans="6:20" s="132" customFormat="1" x14ac:dyDescent="0.25">
      <c r="F150" s="156"/>
      <c r="G150" s="156"/>
      <c r="H150" s="156"/>
      <c r="I150" s="156"/>
      <c r="J150" s="128"/>
      <c r="K150" s="128"/>
      <c r="L150" s="128"/>
      <c r="M150" s="128"/>
      <c r="N150" s="128"/>
      <c r="O150" s="128"/>
      <c r="P150" s="128"/>
      <c r="Q150" s="128"/>
      <c r="R150" s="129"/>
      <c r="S150" s="129"/>
      <c r="T150" s="361"/>
    </row>
    <row r="151" spans="6:20" s="132" customFormat="1" x14ac:dyDescent="0.25">
      <c r="F151" s="156"/>
      <c r="G151" s="156"/>
      <c r="H151" s="156"/>
      <c r="I151" s="156"/>
      <c r="J151" s="128"/>
      <c r="K151" s="128"/>
      <c r="L151" s="128"/>
      <c r="M151" s="128"/>
      <c r="N151" s="128"/>
      <c r="O151" s="128"/>
      <c r="P151" s="128"/>
      <c r="Q151" s="128"/>
      <c r="R151" s="129"/>
      <c r="S151" s="129"/>
      <c r="T151" s="361"/>
    </row>
    <row r="152" spans="6:20" s="132" customFormat="1" x14ac:dyDescent="0.25">
      <c r="F152" s="156"/>
      <c r="G152" s="156"/>
      <c r="H152" s="156"/>
      <c r="I152" s="156"/>
      <c r="J152" s="128"/>
      <c r="K152" s="128"/>
      <c r="L152" s="128"/>
      <c r="M152" s="128"/>
      <c r="N152" s="128"/>
      <c r="O152" s="128"/>
      <c r="P152" s="128"/>
      <c r="Q152" s="128"/>
      <c r="R152" s="129"/>
      <c r="S152" s="129"/>
      <c r="T152" s="361"/>
    </row>
    <row r="153" spans="6:20" s="132" customFormat="1" x14ac:dyDescent="0.25">
      <c r="F153" s="156"/>
      <c r="G153" s="156"/>
      <c r="H153" s="156"/>
      <c r="I153" s="156"/>
      <c r="J153" s="128"/>
      <c r="K153" s="128"/>
      <c r="L153" s="128"/>
      <c r="M153" s="128"/>
      <c r="N153" s="128"/>
      <c r="O153" s="128"/>
      <c r="P153" s="128"/>
      <c r="Q153" s="128"/>
      <c r="R153" s="129"/>
      <c r="S153" s="129"/>
      <c r="T153" s="361"/>
    </row>
    <row r="154" spans="6:20" s="132" customFormat="1" x14ac:dyDescent="0.25">
      <c r="F154" s="156"/>
      <c r="G154" s="156"/>
      <c r="H154" s="156"/>
      <c r="I154" s="156"/>
      <c r="J154" s="128"/>
      <c r="K154" s="128"/>
      <c r="L154" s="128"/>
      <c r="M154" s="128"/>
      <c r="N154" s="128"/>
      <c r="O154" s="128"/>
      <c r="P154" s="128"/>
      <c r="Q154" s="128"/>
      <c r="R154" s="129"/>
      <c r="S154" s="129"/>
      <c r="T154" s="361"/>
    </row>
    <row r="155" spans="6:20" s="132" customFormat="1" x14ac:dyDescent="0.25">
      <c r="F155" s="156"/>
      <c r="G155" s="156"/>
      <c r="H155" s="156"/>
      <c r="I155" s="156"/>
      <c r="J155" s="128"/>
      <c r="K155" s="128"/>
      <c r="L155" s="128"/>
      <c r="M155" s="128"/>
      <c r="N155" s="128"/>
      <c r="O155" s="128"/>
      <c r="P155" s="128"/>
      <c r="Q155" s="128"/>
      <c r="R155" s="129"/>
      <c r="S155" s="129"/>
      <c r="T155" s="361"/>
    </row>
    <row r="156" spans="6:20" s="132" customFormat="1" x14ac:dyDescent="0.25">
      <c r="F156" s="156"/>
      <c r="G156" s="156"/>
      <c r="H156" s="156"/>
      <c r="I156" s="156"/>
      <c r="J156" s="128"/>
      <c r="K156" s="128"/>
      <c r="L156" s="128"/>
      <c r="M156" s="128"/>
      <c r="N156" s="128"/>
      <c r="O156" s="128"/>
      <c r="P156" s="128"/>
      <c r="Q156" s="128"/>
      <c r="R156" s="129"/>
      <c r="S156" s="129"/>
      <c r="T156" s="361"/>
    </row>
    <row r="157" spans="6:20" s="132" customFormat="1" x14ac:dyDescent="0.25">
      <c r="F157" s="156"/>
      <c r="G157" s="156"/>
      <c r="H157" s="156"/>
      <c r="I157" s="156"/>
      <c r="J157" s="128"/>
      <c r="K157" s="128"/>
      <c r="L157" s="128"/>
      <c r="M157" s="128"/>
      <c r="N157" s="128"/>
      <c r="O157" s="128"/>
      <c r="P157" s="128"/>
      <c r="Q157" s="128"/>
      <c r="R157" s="129"/>
      <c r="S157" s="129"/>
      <c r="T157" s="361"/>
    </row>
    <row r="158" spans="6:20" s="132" customFormat="1" x14ac:dyDescent="0.25">
      <c r="F158" s="156"/>
      <c r="G158" s="156"/>
      <c r="H158" s="156"/>
      <c r="I158" s="156"/>
      <c r="J158" s="128"/>
      <c r="K158" s="128"/>
      <c r="L158" s="128"/>
      <c r="M158" s="128"/>
      <c r="N158" s="128"/>
      <c r="O158" s="128"/>
      <c r="P158" s="128"/>
      <c r="Q158" s="128"/>
      <c r="R158" s="129"/>
      <c r="S158" s="129"/>
      <c r="T158" s="361"/>
    </row>
    <row r="159" spans="6:20" s="132" customFormat="1" x14ac:dyDescent="0.25">
      <c r="F159" s="156"/>
      <c r="G159" s="156"/>
      <c r="H159" s="156"/>
      <c r="I159" s="156"/>
      <c r="J159" s="128"/>
      <c r="K159" s="128"/>
      <c r="L159" s="128"/>
      <c r="M159" s="128"/>
      <c r="N159" s="128"/>
      <c r="O159" s="128"/>
      <c r="P159" s="128"/>
      <c r="Q159" s="128"/>
      <c r="R159" s="129"/>
      <c r="S159" s="129"/>
      <c r="T159" s="361"/>
    </row>
    <row r="160" spans="6:20" s="132" customFormat="1" x14ac:dyDescent="0.25">
      <c r="F160" s="156"/>
      <c r="G160" s="156"/>
      <c r="H160" s="156"/>
      <c r="I160" s="156"/>
      <c r="J160" s="128"/>
      <c r="K160" s="128"/>
      <c r="L160" s="128"/>
      <c r="M160" s="128"/>
      <c r="N160" s="128"/>
      <c r="O160" s="128"/>
      <c r="P160" s="128"/>
      <c r="Q160" s="128"/>
      <c r="R160" s="129"/>
      <c r="S160" s="129"/>
      <c r="T160" s="361"/>
    </row>
    <row r="161" spans="6:20" s="132" customFormat="1" x14ac:dyDescent="0.25">
      <c r="F161" s="156"/>
      <c r="G161" s="156"/>
      <c r="H161" s="156"/>
      <c r="I161" s="156"/>
      <c r="J161" s="128"/>
      <c r="K161" s="128"/>
      <c r="L161" s="128"/>
      <c r="M161" s="128"/>
      <c r="N161" s="128"/>
      <c r="O161" s="128"/>
      <c r="P161" s="128"/>
      <c r="Q161" s="128"/>
      <c r="R161" s="129"/>
      <c r="S161" s="129"/>
      <c r="T161" s="361"/>
    </row>
    <row r="162" spans="6:20" s="132" customFormat="1" x14ac:dyDescent="0.25">
      <c r="F162" s="156"/>
      <c r="G162" s="156"/>
      <c r="H162" s="156"/>
      <c r="I162" s="156"/>
      <c r="J162" s="128"/>
      <c r="K162" s="128"/>
      <c r="L162" s="128"/>
      <c r="M162" s="128"/>
      <c r="N162" s="128"/>
      <c r="O162" s="128"/>
      <c r="P162" s="128"/>
      <c r="Q162" s="128"/>
      <c r="R162" s="129"/>
      <c r="S162" s="129"/>
      <c r="T162" s="361"/>
    </row>
    <row r="163" spans="6:20" s="132" customFormat="1" x14ac:dyDescent="0.25">
      <c r="F163" s="156"/>
      <c r="G163" s="156"/>
      <c r="H163" s="156"/>
      <c r="I163" s="156"/>
      <c r="J163" s="128"/>
      <c r="K163" s="128"/>
      <c r="L163" s="128"/>
      <c r="M163" s="128"/>
      <c r="N163" s="128"/>
      <c r="O163" s="128"/>
      <c r="P163" s="128"/>
      <c r="Q163" s="128"/>
      <c r="R163" s="129"/>
      <c r="S163" s="129"/>
      <c r="T163" s="361"/>
    </row>
    <row r="164" spans="6:20" s="132" customFormat="1" x14ac:dyDescent="0.25">
      <c r="F164" s="156"/>
      <c r="G164" s="156"/>
      <c r="H164" s="156"/>
      <c r="I164" s="156"/>
      <c r="J164" s="128"/>
      <c r="K164" s="128"/>
      <c r="L164" s="128"/>
      <c r="M164" s="128"/>
      <c r="N164" s="128"/>
      <c r="O164" s="128"/>
      <c r="P164" s="128"/>
      <c r="Q164" s="128"/>
      <c r="R164" s="129"/>
      <c r="S164" s="129"/>
      <c r="T164" s="361"/>
    </row>
    <row r="165" spans="6:20" s="132" customFormat="1" x14ac:dyDescent="0.25">
      <c r="F165" s="156"/>
      <c r="G165" s="156"/>
      <c r="H165" s="156"/>
      <c r="I165" s="156"/>
      <c r="J165" s="128"/>
      <c r="K165" s="128"/>
      <c r="L165" s="128"/>
      <c r="M165" s="128"/>
      <c r="N165" s="128"/>
      <c r="O165" s="128"/>
      <c r="P165" s="128"/>
      <c r="Q165" s="128"/>
      <c r="R165" s="129"/>
      <c r="S165" s="129"/>
      <c r="T165" s="361"/>
    </row>
    <row r="166" spans="6:20" s="132" customFormat="1" x14ac:dyDescent="0.25">
      <c r="F166" s="156"/>
      <c r="G166" s="156"/>
      <c r="H166" s="156"/>
      <c r="I166" s="156"/>
      <c r="J166" s="128"/>
      <c r="K166" s="128"/>
      <c r="L166" s="128"/>
      <c r="M166" s="128"/>
      <c r="N166" s="128"/>
      <c r="O166" s="128"/>
      <c r="P166" s="128"/>
      <c r="Q166" s="128"/>
      <c r="R166" s="129"/>
      <c r="S166" s="129"/>
      <c r="T166" s="361"/>
    </row>
    <row r="167" spans="6:20" s="132" customFormat="1" x14ac:dyDescent="0.25">
      <c r="F167" s="156"/>
      <c r="G167" s="156"/>
      <c r="H167" s="156"/>
      <c r="I167" s="156"/>
      <c r="J167" s="128"/>
      <c r="K167" s="128"/>
      <c r="L167" s="128"/>
      <c r="M167" s="128"/>
      <c r="N167" s="128"/>
      <c r="O167" s="128"/>
      <c r="P167" s="128"/>
      <c r="Q167" s="128"/>
      <c r="R167" s="129"/>
      <c r="S167" s="129"/>
      <c r="T167" s="361"/>
    </row>
    <row r="168" spans="6:20" s="132" customFormat="1" x14ac:dyDescent="0.25">
      <c r="F168" s="156"/>
      <c r="G168" s="156"/>
      <c r="H168" s="156"/>
      <c r="I168" s="156"/>
      <c r="J168" s="128"/>
      <c r="K168" s="128"/>
      <c r="L168" s="128"/>
      <c r="M168" s="128"/>
      <c r="N168" s="128"/>
      <c r="O168" s="128"/>
      <c r="P168" s="128"/>
      <c r="Q168" s="128"/>
      <c r="R168" s="129"/>
      <c r="S168" s="129"/>
      <c r="T168" s="361"/>
    </row>
    <row r="169" spans="6:20" s="132" customFormat="1" x14ac:dyDescent="0.25">
      <c r="F169" s="156"/>
      <c r="G169" s="156"/>
      <c r="H169" s="156"/>
      <c r="I169" s="156"/>
      <c r="J169" s="128"/>
      <c r="K169" s="128"/>
      <c r="L169" s="128"/>
      <c r="M169" s="128"/>
      <c r="N169" s="128"/>
      <c r="O169" s="128"/>
      <c r="P169" s="128"/>
      <c r="Q169" s="128"/>
      <c r="R169" s="129"/>
      <c r="S169" s="129"/>
      <c r="T169" s="361"/>
    </row>
    <row r="170" spans="6:20" s="132" customFormat="1" x14ac:dyDescent="0.25">
      <c r="F170" s="156"/>
      <c r="G170" s="156"/>
      <c r="H170" s="156"/>
      <c r="I170" s="156"/>
      <c r="J170" s="128"/>
      <c r="K170" s="128"/>
      <c r="L170" s="128"/>
      <c r="M170" s="128"/>
      <c r="N170" s="128"/>
      <c r="O170" s="128"/>
      <c r="P170" s="128"/>
      <c r="Q170" s="128"/>
      <c r="R170" s="129"/>
      <c r="S170" s="129"/>
      <c r="T170" s="361"/>
    </row>
    <row r="171" spans="6:20" s="132" customFormat="1" x14ac:dyDescent="0.25">
      <c r="F171" s="156"/>
      <c r="G171" s="156"/>
      <c r="H171" s="156"/>
      <c r="I171" s="156"/>
      <c r="J171" s="128"/>
      <c r="K171" s="128"/>
      <c r="L171" s="128"/>
      <c r="M171" s="128"/>
      <c r="N171" s="128"/>
      <c r="O171" s="128"/>
      <c r="P171" s="128"/>
      <c r="Q171" s="128"/>
      <c r="R171" s="129"/>
      <c r="S171" s="129"/>
      <c r="T171" s="361"/>
    </row>
    <row r="172" spans="6:20" s="132" customFormat="1" x14ac:dyDescent="0.25">
      <c r="F172" s="156"/>
      <c r="G172" s="156"/>
      <c r="H172" s="156"/>
      <c r="I172" s="156"/>
      <c r="J172" s="128"/>
      <c r="K172" s="128"/>
      <c r="L172" s="128"/>
      <c r="M172" s="128"/>
      <c r="N172" s="128"/>
      <c r="O172" s="128"/>
      <c r="P172" s="128"/>
      <c r="Q172" s="128"/>
      <c r="R172" s="129"/>
      <c r="S172" s="129"/>
      <c r="T172" s="361"/>
    </row>
    <row r="173" spans="6:20" s="132" customFormat="1" x14ac:dyDescent="0.25">
      <c r="F173" s="156"/>
      <c r="G173" s="156"/>
      <c r="H173" s="156"/>
      <c r="I173" s="156"/>
      <c r="J173" s="128"/>
      <c r="K173" s="128"/>
      <c r="L173" s="128"/>
      <c r="M173" s="128"/>
      <c r="N173" s="128"/>
      <c r="O173" s="128"/>
      <c r="P173" s="128"/>
      <c r="Q173" s="128"/>
      <c r="R173" s="129"/>
      <c r="S173" s="129"/>
      <c r="T173" s="361"/>
    </row>
    <row r="174" spans="6:20" s="132" customFormat="1" x14ac:dyDescent="0.25">
      <c r="F174" s="156"/>
      <c r="G174" s="156"/>
      <c r="H174" s="156"/>
      <c r="I174" s="156"/>
      <c r="J174" s="128"/>
      <c r="K174" s="128"/>
      <c r="L174" s="128"/>
      <c r="M174" s="128"/>
      <c r="N174" s="128"/>
      <c r="O174" s="128"/>
      <c r="P174" s="128"/>
      <c r="Q174" s="128"/>
      <c r="R174" s="129"/>
      <c r="S174" s="129"/>
      <c r="T174" s="361"/>
    </row>
    <row r="175" spans="6:20" s="132" customFormat="1" x14ac:dyDescent="0.25">
      <c r="F175" s="156"/>
      <c r="G175" s="156"/>
      <c r="H175" s="156"/>
      <c r="I175" s="156"/>
      <c r="J175" s="128"/>
      <c r="K175" s="128"/>
      <c r="L175" s="128"/>
      <c r="M175" s="128"/>
      <c r="N175" s="128"/>
      <c r="O175" s="128"/>
      <c r="P175" s="128"/>
      <c r="Q175" s="128"/>
      <c r="R175" s="129"/>
      <c r="S175" s="129"/>
      <c r="T175" s="361"/>
    </row>
    <row r="176" spans="6:20" s="132" customFormat="1" x14ac:dyDescent="0.25">
      <c r="F176" s="156"/>
      <c r="G176" s="156"/>
      <c r="H176" s="156"/>
      <c r="I176" s="156"/>
      <c r="J176" s="128"/>
      <c r="K176" s="128"/>
      <c r="L176" s="128"/>
      <c r="M176" s="128"/>
      <c r="N176" s="128"/>
      <c r="O176" s="128"/>
      <c r="P176" s="128"/>
      <c r="Q176" s="128"/>
      <c r="R176" s="129"/>
      <c r="S176" s="129"/>
      <c r="T176" s="361"/>
    </row>
    <row r="177" spans="6:20" s="132" customFormat="1" x14ac:dyDescent="0.25">
      <c r="F177" s="156"/>
      <c r="G177" s="156"/>
      <c r="H177" s="156"/>
      <c r="I177" s="156"/>
      <c r="J177" s="128"/>
      <c r="K177" s="128"/>
      <c r="L177" s="128"/>
      <c r="M177" s="128"/>
      <c r="N177" s="128"/>
      <c r="O177" s="128"/>
      <c r="P177" s="128"/>
      <c r="Q177" s="128"/>
      <c r="R177" s="129"/>
      <c r="S177" s="129"/>
      <c r="T177" s="361"/>
    </row>
    <row r="178" spans="6:20" s="132" customFormat="1" x14ac:dyDescent="0.25">
      <c r="F178" s="156"/>
      <c r="G178" s="156"/>
      <c r="H178" s="156"/>
      <c r="I178" s="156"/>
      <c r="J178" s="128"/>
      <c r="K178" s="128"/>
      <c r="L178" s="128"/>
      <c r="M178" s="128"/>
      <c r="N178" s="128"/>
      <c r="O178" s="128"/>
      <c r="P178" s="128"/>
      <c r="Q178" s="128"/>
      <c r="R178" s="129"/>
      <c r="S178" s="129"/>
      <c r="T178" s="361"/>
    </row>
    <row r="179" spans="6:20" s="132" customFormat="1" x14ac:dyDescent="0.25">
      <c r="F179" s="156"/>
      <c r="G179" s="156"/>
      <c r="H179" s="156"/>
      <c r="I179" s="156"/>
      <c r="J179" s="128"/>
      <c r="K179" s="128"/>
      <c r="L179" s="128"/>
      <c r="M179" s="128"/>
      <c r="N179" s="128"/>
      <c r="O179" s="128"/>
      <c r="P179" s="128"/>
      <c r="Q179" s="128"/>
      <c r="R179" s="129"/>
      <c r="S179" s="129"/>
      <c r="T179" s="361"/>
    </row>
    <row r="180" spans="6:20" s="132" customFormat="1" x14ac:dyDescent="0.25">
      <c r="F180" s="156"/>
      <c r="G180" s="156"/>
      <c r="H180" s="156"/>
      <c r="I180" s="156"/>
      <c r="J180" s="128"/>
      <c r="K180" s="128"/>
      <c r="L180" s="128"/>
      <c r="M180" s="128"/>
      <c r="N180" s="128"/>
      <c r="O180" s="128"/>
      <c r="P180" s="128"/>
      <c r="Q180" s="128"/>
      <c r="R180" s="129"/>
      <c r="S180" s="129"/>
      <c r="T180" s="361"/>
    </row>
    <row r="181" spans="6:20" s="132" customFormat="1" x14ac:dyDescent="0.25">
      <c r="F181" s="156"/>
      <c r="G181" s="156"/>
      <c r="H181" s="156"/>
      <c r="I181" s="156"/>
      <c r="J181" s="128"/>
      <c r="K181" s="128"/>
      <c r="L181" s="128"/>
      <c r="M181" s="128"/>
      <c r="N181" s="128"/>
      <c r="O181" s="128"/>
      <c r="P181" s="128"/>
      <c r="Q181" s="128"/>
      <c r="R181" s="129"/>
      <c r="S181" s="129"/>
      <c r="T181" s="361"/>
    </row>
    <row r="182" spans="6:20" s="132" customFormat="1" x14ac:dyDescent="0.25">
      <c r="F182" s="156"/>
      <c r="G182" s="156"/>
      <c r="H182" s="156"/>
      <c r="I182" s="156"/>
      <c r="J182" s="128"/>
      <c r="K182" s="128"/>
      <c r="L182" s="128"/>
      <c r="M182" s="128"/>
      <c r="N182" s="128"/>
      <c r="O182" s="128"/>
      <c r="P182" s="128"/>
      <c r="Q182" s="128"/>
      <c r="R182" s="129"/>
      <c r="S182" s="129"/>
      <c r="T182" s="361"/>
    </row>
    <row r="183" spans="6:20" s="132" customFormat="1" x14ac:dyDescent="0.25">
      <c r="F183" s="156"/>
      <c r="G183" s="156"/>
      <c r="H183" s="156"/>
      <c r="I183" s="156"/>
      <c r="J183" s="128"/>
      <c r="K183" s="128"/>
      <c r="L183" s="128"/>
      <c r="M183" s="128"/>
      <c r="N183" s="128"/>
      <c r="O183" s="128"/>
      <c r="P183" s="128"/>
      <c r="Q183" s="128"/>
      <c r="R183" s="129"/>
      <c r="S183" s="129"/>
      <c r="T183" s="361"/>
    </row>
    <row r="184" spans="6:20" s="132" customFormat="1" x14ac:dyDescent="0.25">
      <c r="F184" s="156"/>
      <c r="G184" s="156"/>
      <c r="H184" s="156"/>
      <c r="I184" s="156"/>
      <c r="J184" s="128"/>
      <c r="K184" s="128"/>
      <c r="L184" s="128"/>
      <c r="M184" s="128"/>
      <c r="N184" s="128"/>
      <c r="O184" s="128"/>
      <c r="P184" s="128"/>
      <c r="Q184" s="128"/>
      <c r="R184" s="129"/>
      <c r="S184" s="129"/>
      <c r="T184" s="361"/>
    </row>
    <row r="185" spans="6:20" s="132" customFormat="1" x14ac:dyDescent="0.25">
      <c r="F185" s="156"/>
      <c r="G185" s="156"/>
      <c r="H185" s="156"/>
      <c r="I185" s="156"/>
      <c r="J185" s="128"/>
      <c r="K185" s="128"/>
      <c r="L185" s="128"/>
      <c r="M185" s="128"/>
      <c r="N185" s="128"/>
      <c r="O185" s="128"/>
      <c r="P185" s="128"/>
      <c r="Q185" s="128"/>
      <c r="R185" s="129"/>
      <c r="S185" s="129"/>
      <c r="T185" s="361"/>
    </row>
    <row r="186" spans="6:20" s="132" customFormat="1" x14ac:dyDescent="0.25">
      <c r="F186" s="156"/>
      <c r="G186" s="156"/>
      <c r="H186" s="156"/>
      <c r="I186" s="156"/>
      <c r="J186" s="128"/>
      <c r="K186" s="128"/>
      <c r="L186" s="128"/>
      <c r="M186" s="128"/>
      <c r="N186" s="128"/>
      <c r="O186" s="128"/>
      <c r="P186" s="128"/>
      <c r="Q186" s="128"/>
      <c r="R186" s="129"/>
      <c r="S186" s="129"/>
      <c r="T186" s="361"/>
    </row>
    <row r="187" spans="6:20" s="132" customFormat="1" x14ac:dyDescent="0.25">
      <c r="F187" s="156"/>
      <c r="G187" s="156"/>
      <c r="H187" s="156"/>
      <c r="I187" s="156"/>
      <c r="J187" s="128"/>
      <c r="K187" s="128"/>
      <c r="L187" s="128"/>
      <c r="M187" s="128"/>
      <c r="N187" s="128"/>
      <c r="O187" s="128"/>
      <c r="P187" s="128"/>
      <c r="Q187" s="128"/>
      <c r="R187" s="129"/>
      <c r="S187" s="129"/>
      <c r="T187" s="361"/>
    </row>
    <row r="188" spans="6:20" s="132" customFormat="1" x14ac:dyDescent="0.25">
      <c r="F188" s="156"/>
      <c r="G188" s="156"/>
      <c r="H188" s="156"/>
      <c r="I188" s="156"/>
      <c r="J188" s="128"/>
      <c r="K188" s="128"/>
      <c r="L188" s="128"/>
      <c r="M188" s="128"/>
      <c r="N188" s="128"/>
      <c r="O188" s="128"/>
      <c r="P188" s="128"/>
      <c r="Q188" s="128"/>
      <c r="R188" s="129"/>
      <c r="S188" s="129"/>
      <c r="T188" s="361"/>
    </row>
    <row r="189" spans="6:20" s="132" customFormat="1" x14ac:dyDescent="0.25">
      <c r="F189" s="156"/>
      <c r="G189" s="156"/>
      <c r="H189" s="156"/>
      <c r="I189" s="156"/>
      <c r="J189" s="128"/>
      <c r="K189" s="128"/>
      <c r="L189" s="128"/>
      <c r="M189" s="128"/>
      <c r="N189" s="128"/>
      <c r="O189" s="128"/>
      <c r="P189" s="128"/>
      <c r="Q189" s="128"/>
      <c r="R189" s="129"/>
      <c r="S189" s="129"/>
      <c r="T189" s="361"/>
    </row>
    <row r="190" spans="6:20" s="132" customFormat="1" x14ac:dyDescent="0.25">
      <c r="F190" s="156"/>
      <c r="G190" s="156"/>
      <c r="H190" s="156"/>
      <c r="I190" s="156"/>
      <c r="J190" s="128"/>
      <c r="K190" s="128"/>
      <c r="L190" s="128"/>
      <c r="M190" s="128"/>
      <c r="N190" s="128"/>
      <c r="O190" s="128"/>
      <c r="P190" s="128"/>
      <c r="Q190" s="128"/>
      <c r="R190" s="129"/>
      <c r="S190" s="129"/>
      <c r="T190" s="361"/>
    </row>
    <row r="191" spans="6:20" s="132" customFormat="1" x14ac:dyDescent="0.25">
      <c r="F191" s="156"/>
      <c r="G191" s="156"/>
      <c r="H191" s="156"/>
      <c r="I191" s="156"/>
      <c r="J191" s="128"/>
      <c r="K191" s="128"/>
      <c r="L191" s="128"/>
      <c r="M191" s="128"/>
      <c r="N191" s="128"/>
      <c r="O191" s="128"/>
      <c r="P191" s="128"/>
      <c r="Q191" s="128"/>
      <c r="R191" s="129"/>
      <c r="S191" s="129"/>
      <c r="T191" s="361"/>
    </row>
    <row r="192" spans="6:20" s="132" customFormat="1" x14ac:dyDescent="0.25">
      <c r="F192" s="156"/>
      <c r="G192" s="156"/>
      <c r="H192" s="156"/>
      <c r="I192" s="156"/>
      <c r="J192" s="128"/>
      <c r="K192" s="128"/>
      <c r="L192" s="128"/>
      <c r="M192" s="128"/>
      <c r="N192" s="128"/>
      <c r="O192" s="128"/>
      <c r="P192" s="128"/>
      <c r="Q192" s="128"/>
      <c r="R192" s="129"/>
      <c r="S192" s="129"/>
      <c r="T192" s="361"/>
    </row>
    <row r="193" spans="6:20" s="132" customFormat="1" x14ac:dyDescent="0.25">
      <c r="F193" s="156"/>
      <c r="G193" s="156"/>
      <c r="H193" s="156"/>
      <c r="I193" s="156"/>
      <c r="J193" s="128"/>
      <c r="K193" s="128"/>
      <c r="L193" s="128"/>
      <c r="M193" s="128"/>
      <c r="N193" s="128"/>
      <c r="O193" s="128"/>
      <c r="P193" s="128"/>
      <c r="Q193" s="128"/>
      <c r="R193" s="129"/>
      <c r="S193" s="129"/>
      <c r="T193" s="361"/>
    </row>
    <row r="194" spans="6:20" s="132" customFormat="1" x14ac:dyDescent="0.25">
      <c r="F194" s="156"/>
      <c r="G194" s="156"/>
      <c r="H194" s="156"/>
      <c r="I194" s="156"/>
      <c r="J194" s="128"/>
      <c r="K194" s="128"/>
      <c r="L194" s="128"/>
      <c r="M194" s="128"/>
      <c r="N194" s="128"/>
      <c r="O194" s="128"/>
      <c r="P194" s="128"/>
      <c r="Q194" s="128"/>
      <c r="R194" s="129"/>
      <c r="S194" s="129"/>
      <c r="T194" s="361"/>
    </row>
    <row r="195" spans="6:20" s="132" customFormat="1" x14ac:dyDescent="0.25">
      <c r="F195" s="156"/>
      <c r="G195" s="156"/>
      <c r="H195" s="156"/>
      <c r="I195" s="156"/>
      <c r="J195" s="128"/>
      <c r="K195" s="128"/>
      <c r="L195" s="128"/>
      <c r="M195" s="128"/>
      <c r="N195" s="128"/>
      <c r="O195" s="128"/>
      <c r="P195" s="128"/>
      <c r="Q195" s="128"/>
      <c r="R195" s="129"/>
      <c r="S195" s="129"/>
      <c r="T195" s="361"/>
    </row>
    <row r="196" spans="6:20" s="132" customFormat="1" x14ac:dyDescent="0.25">
      <c r="F196" s="156"/>
      <c r="G196" s="156"/>
      <c r="H196" s="156"/>
      <c r="I196" s="156"/>
      <c r="J196" s="128"/>
      <c r="K196" s="128"/>
      <c r="L196" s="128"/>
      <c r="M196" s="128"/>
      <c r="N196" s="128"/>
      <c r="O196" s="128"/>
      <c r="P196" s="128"/>
      <c r="Q196" s="128"/>
      <c r="R196" s="129"/>
      <c r="S196" s="129"/>
      <c r="T196" s="361"/>
    </row>
    <row r="197" spans="6:20" s="132" customFormat="1" x14ac:dyDescent="0.25">
      <c r="F197" s="156"/>
      <c r="G197" s="156"/>
      <c r="H197" s="156"/>
      <c r="I197" s="156"/>
      <c r="J197" s="128"/>
      <c r="K197" s="128"/>
      <c r="L197" s="128"/>
      <c r="M197" s="128"/>
      <c r="N197" s="128"/>
      <c r="O197" s="128"/>
      <c r="P197" s="128"/>
      <c r="Q197" s="128"/>
      <c r="R197" s="129"/>
      <c r="S197" s="129"/>
      <c r="T197" s="361"/>
    </row>
    <row r="198" spans="6:20" s="132" customFormat="1" x14ac:dyDescent="0.25">
      <c r="F198" s="156"/>
      <c r="G198" s="156"/>
      <c r="H198" s="156"/>
      <c r="I198" s="156"/>
      <c r="J198" s="128"/>
      <c r="K198" s="128"/>
      <c r="L198" s="128"/>
      <c r="M198" s="128"/>
      <c r="N198" s="128"/>
      <c r="O198" s="128"/>
      <c r="P198" s="128"/>
      <c r="Q198" s="128"/>
      <c r="R198" s="129"/>
      <c r="S198" s="129"/>
      <c r="T198" s="361"/>
    </row>
    <row r="199" spans="6:20" s="132" customFormat="1" x14ac:dyDescent="0.25">
      <c r="F199" s="156"/>
      <c r="G199" s="156"/>
      <c r="H199" s="156"/>
      <c r="I199" s="156"/>
      <c r="J199" s="128"/>
      <c r="K199" s="128"/>
      <c r="L199" s="128"/>
      <c r="M199" s="128"/>
      <c r="N199" s="128"/>
      <c r="O199" s="128"/>
      <c r="P199" s="128"/>
      <c r="Q199" s="128"/>
      <c r="R199" s="129"/>
      <c r="S199" s="129"/>
      <c r="T199" s="361"/>
    </row>
    <row r="200" spans="6:20" s="132" customFormat="1" x14ac:dyDescent="0.25">
      <c r="F200" s="156"/>
      <c r="G200" s="156"/>
      <c r="H200" s="156"/>
      <c r="I200" s="156"/>
      <c r="J200" s="128"/>
      <c r="K200" s="128"/>
      <c r="L200" s="128"/>
      <c r="M200" s="128"/>
      <c r="N200" s="128"/>
      <c r="O200" s="128"/>
      <c r="P200" s="128"/>
      <c r="Q200" s="128"/>
      <c r="R200" s="129"/>
      <c r="S200" s="129"/>
      <c r="T200" s="361"/>
    </row>
    <row r="201" spans="6:20" s="132" customFormat="1" x14ac:dyDescent="0.25">
      <c r="F201" s="156"/>
      <c r="G201" s="156"/>
      <c r="H201" s="156"/>
      <c r="I201" s="156"/>
      <c r="J201" s="128"/>
      <c r="K201" s="128"/>
      <c r="L201" s="128"/>
      <c r="M201" s="128"/>
      <c r="N201" s="128"/>
      <c r="O201" s="128"/>
      <c r="P201" s="128"/>
      <c r="Q201" s="128"/>
      <c r="R201" s="129"/>
      <c r="S201" s="129"/>
      <c r="T201" s="361"/>
    </row>
    <row r="202" spans="6:20" s="132" customFormat="1" x14ac:dyDescent="0.25">
      <c r="F202" s="156"/>
      <c r="G202" s="156"/>
      <c r="H202" s="156"/>
      <c r="I202" s="156"/>
      <c r="J202" s="128"/>
      <c r="K202" s="128"/>
      <c r="L202" s="128"/>
      <c r="M202" s="128"/>
      <c r="N202" s="128"/>
      <c r="O202" s="128"/>
      <c r="P202" s="128"/>
      <c r="Q202" s="128"/>
      <c r="R202" s="129"/>
      <c r="S202" s="129"/>
      <c r="T202" s="361"/>
    </row>
    <row r="203" spans="6:20" s="132" customFormat="1" x14ac:dyDescent="0.25">
      <c r="F203" s="156"/>
      <c r="G203" s="156"/>
      <c r="H203" s="156"/>
      <c r="I203" s="156"/>
      <c r="J203" s="128"/>
      <c r="K203" s="128"/>
      <c r="L203" s="128"/>
      <c r="M203" s="128"/>
      <c r="N203" s="128"/>
      <c r="O203" s="128"/>
      <c r="P203" s="128"/>
      <c r="Q203" s="128"/>
      <c r="R203" s="129"/>
      <c r="S203" s="129"/>
      <c r="T203" s="361"/>
    </row>
    <row r="204" spans="6:20" s="132" customFormat="1" x14ac:dyDescent="0.25">
      <c r="F204" s="156"/>
      <c r="G204" s="156"/>
      <c r="H204" s="156"/>
      <c r="I204" s="156"/>
      <c r="J204" s="128"/>
      <c r="K204" s="128"/>
      <c r="L204" s="128"/>
      <c r="M204" s="128"/>
      <c r="N204" s="128"/>
      <c r="O204" s="128"/>
      <c r="P204" s="128"/>
      <c r="Q204" s="128"/>
      <c r="R204" s="129"/>
      <c r="S204" s="129"/>
      <c r="T204" s="361"/>
    </row>
    <row r="205" spans="6:20" s="132" customFormat="1" x14ac:dyDescent="0.25">
      <c r="F205" s="156"/>
      <c r="G205" s="156"/>
      <c r="H205" s="156"/>
      <c r="I205" s="156"/>
      <c r="J205" s="128"/>
      <c r="K205" s="128"/>
      <c r="L205" s="128"/>
      <c r="M205" s="128"/>
      <c r="N205" s="128"/>
      <c r="O205" s="128"/>
      <c r="P205" s="128"/>
      <c r="Q205" s="128"/>
      <c r="R205" s="129"/>
      <c r="S205" s="129"/>
      <c r="T205" s="361"/>
    </row>
    <row r="206" spans="6:20" s="132" customFormat="1" x14ac:dyDescent="0.25">
      <c r="F206" s="156"/>
      <c r="G206" s="156"/>
      <c r="H206" s="156"/>
      <c r="I206" s="156"/>
      <c r="J206" s="128"/>
      <c r="K206" s="128"/>
      <c r="L206" s="128"/>
      <c r="M206" s="128"/>
      <c r="N206" s="128"/>
      <c r="O206" s="128"/>
      <c r="P206" s="128"/>
      <c r="Q206" s="128"/>
      <c r="R206" s="129"/>
      <c r="S206" s="129"/>
      <c r="T206" s="361"/>
    </row>
    <row r="207" spans="6:20" s="132" customFormat="1" x14ac:dyDescent="0.25">
      <c r="F207" s="156"/>
      <c r="G207" s="156"/>
      <c r="H207" s="156"/>
      <c r="I207" s="156"/>
      <c r="J207" s="128"/>
      <c r="K207" s="128"/>
      <c r="L207" s="128"/>
      <c r="M207" s="128"/>
      <c r="N207" s="128"/>
      <c r="O207" s="128"/>
      <c r="P207" s="128"/>
      <c r="Q207" s="128"/>
      <c r="R207" s="129"/>
      <c r="S207" s="129"/>
      <c r="T207" s="361"/>
    </row>
    <row r="208" spans="6:20" s="132" customFormat="1" x14ac:dyDescent="0.25">
      <c r="F208" s="156"/>
      <c r="G208" s="156"/>
      <c r="H208" s="156"/>
      <c r="I208" s="156"/>
      <c r="J208" s="128"/>
      <c r="K208" s="128"/>
      <c r="L208" s="128"/>
      <c r="M208" s="128"/>
      <c r="N208" s="128"/>
      <c r="O208" s="128"/>
      <c r="P208" s="128"/>
      <c r="Q208" s="128"/>
      <c r="R208" s="129"/>
      <c r="S208" s="129"/>
      <c r="T208" s="361"/>
    </row>
    <row r="209" spans="6:20" s="132" customFormat="1" x14ac:dyDescent="0.25">
      <c r="F209" s="156"/>
      <c r="G209" s="156"/>
      <c r="H209" s="156"/>
      <c r="I209" s="156"/>
      <c r="J209" s="128"/>
      <c r="K209" s="128"/>
      <c r="L209" s="128"/>
      <c r="M209" s="128"/>
      <c r="N209" s="128"/>
      <c r="O209" s="128"/>
      <c r="P209" s="128"/>
      <c r="Q209" s="128"/>
      <c r="R209" s="129"/>
      <c r="S209" s="129"/>
      <c r="T209" s="361"/>
    </row>
    <row r="210" spans="6:20" s="132" customFormat="1" x14ac:dyDescent="0.25">
      <c r="F210" s="156"/>
      <c r="G210" s="156"/>
      <c r="H210" s="156"/>
      <c r="I210" s="156"/>
      <c r="J210" s="128"/>
      <c r="K210" s="128"/>
      <c r="L210" s="128"/>
      <c r="M210" s="128"/>
      <c r="N210" s="128"/>
      <c r="O210" s="128"/>
      <c r="P210" s="128"/>
      <c r="Q210" s="128"/>
      <c r="R210" s="129"/>
      <c r="S210" s="129"/>
      <c r="T210" s="361"/>
    </row>
    <row r="211" spans="6:20" s="132" customFormat="1" x14ac:dyDescent="0.25">
      <c r="F211" s="156"/>
      <c r="G211" s="156"/>
      <c r="H211" s="156"/>
      <c r="I211" s="156"/>
      <c r="J211" s="128"/>
      <c r="K211" s="128"/>
      <c r="L211" s="128"/>
      <c r="M211" s="128"/>
      <c r="N211" s="128"/>
      <c r="O211" s="128"/>
      <c r="P211" s="128"/>
      <c r="Q211" s="128"/>
      <c r="R211" s="129"/>
      <c r="S211" s="129"/>
      <c r="T211" s="361"/>
    </row>
    <row r="212" spans="6:20" s="132" customFormat="1" x14ac:dyDescent="0.25">
      <c r="F212" s="156"/>
      <c r="G212" s="156"/>
      <c r="H212" s="156"/>
      <c r="I212" s="156"/>
      <c r="J212" s="128"/>
      <c r="K212" s="128"/>
      <c r="L212" s="128"/>
      <c r="M212" s="128"/>
      <c r="N212" s="128"/>
      <c r="O212" s="128"/>
      <c r="P212" s="128"/>
      <c r="Q212" s="128"/>
      <c r="R212" s="129"/>
      <c r="S212" s="129"/>
      <c r="T212" s="361"/>
    </row>
    <row r="213" spans="6:20" s="132" customFormat="1" x14ac:dyDescent="0.25">
      <c r="F213" s="156"/>
      <c r="G213" s="156"/>
      <c r="H213" s="156"/>
      <c r="I213" s="156"/>
      <c r="J213" s="128"/>
      <c r="K213" s="128"/>
      <c r="L213" s="128"/>
      <c r="M213" s="128"/>
      <c r="N213" s="128"/>
      <c r="O213" s="128"/>
      <c r="P213" s="128"/>
      <c r="Q213" s="128"/>
      <c r="R213" s="129"/>
      <c r="S213" s="129"/>
      <c r="T213" s="361"/>
    </row>
    <row r="214" spans="6:20" s="132" customFormat="1" x14ac:dyDescent="0.25">
      <c r="F214" s="156"/>
      <c r="G214" s="156"/>
      <c r="H214" s="156"/>
      <c r="I214" s="156"/>
      <c r="J214" s="128"/>
      <c r="K214" s="128"/>
      <c r="L214" s="128"/>
      <c r="M214" s="128"/>
      <c r="N214" s="128"/>
      <c r="O214" s="128"/>
      <c r="P214" s="128"/>
      <c r="Q214" s="128"/>
      <c r="R214" s="129"/>
      <c r="S214" s="129"/>
      <c r="T214" s="361"/>
    </row>
    <row r="215" spans="6:20" s="132" customFormat="1" x14ac:dyDescent="0.25">
      <c r="F215" s="156"/>
      <c r="G215" s="156"/>
      <c r="H215" s="156"/>
      <c r="I215" s="156"/>
      <c r="J215" s="128"/>
      <c r="K215" s="128"/>
      <c r="L215" s="128"/>
      <c r="M215" s="128"/>
      <c r="N215" s="128"/>
      <c r="O215" s="128"/>
      <c r="P215" s="128"/>
      <c r="Q215" s="128"/>
      <c r="R215" s="129"/>
      <c r="S215" s="129"/>
      <c r="T215" s="361"/>
    </row>
    <row r="216" spans="6:20" s="132" customFormat="1" x14ac:dyDescent="0.25">
      <c r="F216" s="156"/>
      <c r="G216" s="156"/>
      <c r="H216" s="156"/>
      <c r="I216" s="156"/>
      <c r="J216" s="128"/>
      <c r="K216" s="128"/>
      <c r="L216" s="128"/>
      <c r="M216" s="128"/>
      <c r="N216" s="128"/>
      <c r="O216" s="128"/>
      <c r="P216" s="128"/>
      <c r="Q216" s="128"/>
      <c r="R216" s="129"/>
      <c r="S216" s="129"/>
      <c r="T216" s="361"/>
    </row>
    <row r="217" spans="6:20" s="132" customFormat="1" x14ac:dyDescent="0.25">
      <c r="F217" s="156"/>
      <c r="G217" s="156"/>
      <c r="H217" s="156"/>
      <c r="I217" s="156"/>
      <c r="J217" s="128"/>
      <c r="K217" s="128"/>
      <c r="L217" s="128"/>
      <c r="M217" s="128"/>
      <c r="N217" s="128"/>
      <c r="O217" s="128"/>
      <c r="P217" s="128"/>
      <c r="Q217" s="128"/>
      <c r="R217" s="129"/>
      <c r="S217" s="129"/>
      <c r="T217" s="361"/>
    </row>
    <row r="218" spans="6:20" s="132" customFormat="1" x14ac:dyDescent="0.25">
      <c r="F218" s="156"/>
      <c r="G218" s="156"/>
      <c r="H218" s="156"/>
      <c r="I218" s="156"/>
      <c r="J218" s="128"/>
      <c r="K218" s="128"/>
      <c r="L218" s="128"/>
      <c r="M218" s="128"/>
      <c r="N218" s="128"/>
      <c r="O218" s="128"/>
      <c r="P218" s="128"/>
      <c r="Q218" s="128"/>
      <c r="R218" s="129"/>
      <c r="S218" s="129"/>
      <c r="T218" s="361"/>
    </row>
    <row r="219" spans="6:20" s="132" customFormat="1" x14ac:dyDescent="0.25">
      <c r="F219" s="156"/>
      <c r="G219" s="156"/>
      <c r="H219" s="156"/>
      <c r="I219" s="156"/>
      <c r="J219" s="128"/>
      <c r="K219" s="128"/>
      <c r="L219" s="128"/>
      <c r="M219" s="128"/>
      <c r="N219" s="128"/>
      <c r="O219" s="128"/>
      <c r="P219" s="128"/>
      <c r="Q219" s="128"/>
      <c r="R219" s="129"/>
      <c r="S219" s="129"/>
      <c r="T219" s="361"/>
    </row>
    <row r="220" spans="6:20" s="132" customFormat="1" x14ac:dyDescent="0.25">
      <c r="F220" s="156"/>
      <c r="G220" s="156"/>
      <c r="H220" s="156"/>
      <c r="I220" s="156"/>
      <c r="J220" s="128"/>
      <c r="K220" s="128"/>
      <c r="L220" s="128"/>
      <c r="M220" s="128"/>
      <c r="N220" s="128"/>
      <c r="O220" s="128"/>
      <c r="P220" s="128"/>
      <c r="Q220" s="128"/>
      <c r="R220" s="129"/>
      <c r="S220" s="129"/>
      <c r="T220" s="361"/>
    </row>
    <row r="221" spans="6:20" s="132" customFormat="1" x14ac:dyDescent="0.25">
      <c r="F221" s="156"/>
      <c r="G221" s="156"/>
      <c r="H221" s="156"/>
      <c r="I221" s="156"/>
      <c r="J221" s="128"/>
      <c r="K221" s="128"/>
      <c r="L221" s="128"/>
      <c r="M221" s="128"/>
      <c r="N221" s="128"/>
      <c r="O221" s="128"/>
      <c r="P221" s="128"/>
      <c r="Q221" s="128"/>
      <c r="R221" s="129"/>
      <c r="S221" s="129"/>
      <c r="T221" s="361"/>
    </row>
    <row r="222" spans="6:20" s="132" customFormat="1" x14ac:dyDescent="0.25">
      <c r="F222" s="156"/>
      <c r="G222" s="156"/>
      <c r="H222" s="156"/>
      <c r="I222" s="156"/>
      <c r="J222" s="128"/>
      <c r="K222" s="128"/>
      <c r="L222" s="128"/>
      <c r="M222" s="128"/>
      <c r="N222" s="128"/>
      <c r="O222" s="128"/>
      <c r="P222" s="128"/>
      <c r="Q222" s="128"/>
      <c r="R222" s="129"/>
      <c r="S222" s="129"/>
      <c r="T222" s="361"/>
    </row>
    <row r="223" spans="6:20" s="132" customFormat="1" x14ac:dyDescent="0.25">
      <c r="F223" s="156"/>
      <c r="G223" s="156"/>
      <c r="H223" s="156"/>
      <c r="I223" s="156"/>
      <c r="J223" s="128"/>
      <c r="K223" s="128"/>
      <c r="L223" s="128"/>
      <c r="M223" s="128"/>
      <c r="N223" s="128"/>
      <c r="O223" s="128"/>
      <c r="P223" s="128"/>
      <c r="Q223" s="128"/>
      <c r="R223" s="129"/>
      <c r="S223" s="129"/>
      <c r="T223" s="361"/>
    </row>
    <row r="224" spans="6:20" s="132" customFormat="1" x14ac:dyDescent="0.25">
      <c r="F224" s="156"/>
      <c r="G224" s="156"/>
      <c r="H224" s="156"/>
      <c r="I224" s="156"/>
      <c r="J224" s="128"/>
      <c r="K224" s="128"/>
      <c r="L224" s="128"/>
      <c r="M224" s="128"/>
      <c r="N224" s="128"/>
      <c r="O224" s="128"/>
      <c r="P224" s="128"/>
      <c r="Q224" s="128"/>
      <c r="R224" s="129"/>
      <c r="S224" s="129"/>
      <c r="T224" s="361"/>
    </row>
    <row r="225" spans="6:20" s="132" customFormat="1" x14ac:dyDescent="0.25">
      <c r="F225" s="156"/>
      <c r="G225" s="156"/>
      <c r="H225" s="156"/>
      <c r="I225" s="156"/>
      <c r="J225" s="128"/>
      <c r="K225" s="128"/>
      <c r="L225" s="128"/>
      <c r="M225" s="128"/>
      <c r="N225" s="128"/>
      <c r="O225" s="128"/>
      <c r="P225" s="128"/>
      <c r="Q225" s="128"/>
      <c r="R225" s="129"/>
      <c r="S225" s="129"/>
      <c r="T225" s="361"/>
    </row>
    <row r="226" spans="6:20" s="132" customFormat="1" x14ac:dyDescent="0.25">
      <c r="F226" s="156"/>
      <c r="G226" s="156"/>
      <c r="H226" s="156"/>
      <c r="I226" s="156"/>
      <c r="J226" s="128"/>
      <c r="K226" s="128"/>
      <c r="L226" s="128"/>
      <c r="M226" s="128"/>
      <c r="N226" s="128"/>
      <c r="O226" s="128"/>
      <c r="P226" s="128"/>
      <c r="Q226" s="128"/>
      <c r="R226" s="129"/>
      <c r="S226" s="129"/>
      <c r="T226" s="361"/>
    </row>
    <row r="227" spans="6:20" s="132" customFormat="1" x14ac:dyDescent="0.25">
      <c r="F227" s="156"/>
      <c r="G227" s="156"/>
      <c r="H227" s="156"/>
      <c r="I227" s="156"/>
      <c r="J227" s="128"/>
      <c r="K227" s="128"/>
      <c r="L227" s="128"/>
      <c r="M227" s="128"/>
      <c r="N227" s="128"/>
      <c r="O227" s="128"/>
      <c r="P227" s="128"/>
      <c r="Q227" s="128"/>
      <c r="R227" s="129"/>
      <c r="S227" s="129"/>
      <c r="T227" s="361"/>
    </row>
    <row r="228" spans="6:20" s="132" customFormat="1" x14ac:dyDescent="0.25">
      <c r="F228" s="156"/>
      <c r="G228" s="156"/>
      <c r="H228" s="156"/>
      <c r="I228" s="156"/>
      <c r="J228" s="128"/>
      <c r="K228" s="128"/>
      <c r="L228" s="128"/>
      <c r="M228" s="128"/>
      <c r="N228" s="128"/>
      <c r="O228" s="128"/>
      <c r="P228" s="128"/>
      <c r="Q228" s="128"/>
      <c r="R228" s="129"/>
      <c r="S228" s="129"/>
      <c r="T228" s="361"/>
    </row>
    <row r="229" spans="6:20" s="132" customFormat="1" x14ac:dyDescent="0.25">
      <c r="F229" s="156"/>
      <c r="G229" s="156"/>
      <c r="H229" s="156"/>
      <c r="I229" s="156"/>
      <c r="J229" s="128"/>
      <c r="K229" s="128"/>
      <c r="L229" s="128"/>
      <c r="M229" s="128"/>
      <c r="N229" s="128"/>
      <c r="O229" s="128"/>
      <c r="P229" s="128"/>
      <c r="Q229" s="128"/>
      <c r="R229" s="129"/>
      <c r="S229" s="129"/>
      <c r="T229" s="361"/>
    </row>
    <row r="230" spans="6:20" s="132" customFormat="1" x14ac:dyDescent="0.25">
      <c r="F230" s="156"/>
      <c r="G230" s="156"/>
      <c r="H230" s="156"/>
      <c r="I230" s="156"/>
      <c r="J230" s="128"/>
      <c r="K230" s="128"/>
      <c r="L230" s="128"/>
      <c r="M230" s="128"/>
      <c r="N230" s="128"/>
      <c r="O230" s="128"/>
      <c r="P230" s="128"/>
      <c r="Q230" s="128"/>
      <c r="R230" s="129"/>
      <c r="S230" s="129"/>
      <c r="T230" s="361"/>
    </row>
    <row r="231" spans="6:20" s="132" customFormat="1" x14ac:dyDescent="0.25">
      <c r="F231" s="156"/>
      <c r="G231" s="156"/>
      <c r="H231" s="156"/>
      <c r="I231" s="156"/>
      <c r="J231" s="128"/>
      <c r="K231" s="128"/>
      <c r="L231" s="128"/>
      <c r="M231" s="128"/>
      <c r="N231" s="128"/>
      <c r="O231" s="128"/>
      <c r="P231" s="128"/>
      <c r="Q231" s="128"/>
      <c r="R231" s="129"/>
      <c r="S231" s="129"/>
      <c r="T231" s="361"/>
    </row>
    <row r="232" spans="6:20" s="132" customFormat="1" x14ac:dyDescent="0.25">
      <c r="F232" s="156"/>
      <c r="G232" s="156"/>
      <c r="H232" s="156"/>
      <c r="I232" s="156"/>
      <c r="J232" s="128"/>
      <c r="K232" s="128"/>
      <c r="L232" s="128"/>
      <c r="M232" s="128"/>
      <c r="N232" s="128"/>
      <c r="O232" s="128"/>
      <c r="P232" s="128"/>
      <c r="Q232" s="128"/>
      <c r="R232" s="129"/>
      <c r="S232" s="129"/>
      <c r="T232" s="361"/>
    </row>
    <row r="233" spans="6:20" s="132" customFormat="1" x14ac:dyDescent="0.25">
      <c r="F233" s="156"/>
      <c r="G233" s="156"/>
      <c r="H233" s="156"/>
      <c r="I233" s="156"/>
      <c r="J233" s="128"/>
      <c r="K233" s="128"/>
      <c r="L233" s="128"/>
      <c r="M233" s="128"/>
      <c r="N233" s="128"/>
      <c r="O233" s="128"/>
      <c r="P233" s="128"/>
      <c r="Q233" s="128"/>
      <c r="R233" s="129"/>
      <c r="S233" s="129"/>
      <c r="T233" s="361"/>
    </row>
    <row r="234" spans="6:20" s="132" customFormat="1" x14ac:dyDescent="0.25">
      <c r="F234" s="156"/>
      <c r="G234" s="156"/>
      <c r="H234" s="156"/>
      <c r="I234" s="156"/>
      <c r="J234" s="128"/>
      <c r="K234" s="128"/>
      <c r="L234" s="128"/>
      <c r="M234" s="128"/>
      <c r="N234" s="128"/>
      <c r="O234" s="128"/>
      <c r="P234" s="128"/>
      <c r="Q234" s="128"/>
      <c r="R234" s="129"/>
      <c r="S234" s="129"/>
      <c r="T234" s="361"/>
    </row>
    <row r="235" spans="6:20" s="132" customFormat="1" x14ac:dyDescent="0.25">
      <c r="F235" s="156"/>
      <c r="G235" s="156"/>
      <c r="H235" s="156"/>
      <c r="I235" s="156"/>
      <c r="J235" s="128"/>
      <c r="K235" s="128"/>
      <c r="L235" s="128"/>
      <c r="M235" s="128"/>
      <c r="N235" s="128"/>
      <c r="O235" s="128"/>
      <c r="P235" s="128"/>
      <c r="Q235" s="128"/>
      <c r="R235" s="129"/>
      <c r="S235" s="129"/>
      <c r="T235" s="361"/>
    </row>
    <row r="236" spans="6:20" s="132" customFormat="1" x14ac:dyDescent="0.25">
      <c r="F236" s="156"/>
      <c r="G236" s="156"/>
      <c r="H236" s="156"/>
      <c r="I236" s="156"/>
      <c r="J236" s="128"/>
      <c r="K236" s="128"/>
      <c r="L236" s="128"/>
      <c r="M236" s="128"/>
      <c r="N236" s="128"/>
      <c r="O236" s="128"/>
      <c r="P236" s="128"/>
      <c r="Q236" s="128"/>
      <c r="R236" s="129"/>
      <c r="S236" s="129"/>
      <c r="T236" s="361"/>
    </row>
    <row r="237" spans="6:20" s="132" customFormat="1" x14ac:dyDescent="0.25">
      <c r="F237" s="156"/>
      <c r="G237" s="156"/>
      <c r="H237" s="156"/>
      <c r="I237" s="156"/>
      <c r="J237" s="128"/>
      <c r="K237" s="128"/>
      <c r="L237" s="128"/>
      <c r="M237" s="128"/>
      <c r="N237" s="128"/>
      <c r="O237" s="128"/>
      <c r="P237" s="128"/>
      <c r="Q237" s="128"/>
      <c r="R237" s="129"/>
      <c r="S237" s="129"/>
      <c r="T237" s="361"/>
    </row>
    <row r="238" spans="6:20" s="132" customFormat="1" x14ac:dyDescent="0.25">
      <c r="F238" s="156"/>
      <c r="G238" s="156"/>
      <c r="H238" s="156"/>
      <c r="I238" s="156"/>
      <c r="J238" s="128"/>
      <c r="K238" s="128"/>
      <c r="L238" s="128"/>
      <c r="M238" s="128"/>
      <c r="N238" s="128"/>
      <c r="O238" s="128"/>
      <c r="P238" s="128"/>
      <c r="Q238" s="128"/>
      <c r="R238" s="129"/>
      <c r="S238" s="129"/>
      <c r="T238" s="361"/>
    </row>
    <row r="239" spans="6:20" s="132" customFormat="1" x14ac:dyDescent="0.25">
      <c r="F239" s="156"/>
      <c r="G239" s="156"/>
      <c r="H239" s="156"/>
      <c r="I239" s="156"/>
      <c r="J239" s="128"/>
      <c r="K239" s="128"/>
      <c r="L239" s="128"/>
      <c r="M239" s="128"/>
      <c r="N239" s="128"/>
      <c r="O239" s="128"/>
      <c r="P239" s="128"/>
      <c r="Q239" s="128"/>
      <c r="R239" s="129"/>
      <c r="S239" s="129"/>
      <c r="T239" s="361"/>
    </row>
    <row r="240" spans="6:20" s="132" customFormat="1" x14ac:dyDescent="0.25">
      <c r="F240" s="156"/>
      <c r="G240" s="156"/>
      <c r="H240" s="156"/>
      <c r="I240" s="156"/>
      <c r="J240" s="128"/>
      <c r="K240" s="128"/>
      <c r="L240" s="128"/>
      <c r="M240" s="128"/>
      <c r="N240" s="128"/>
      <c r="O240" s="128"/>
      <c r="P240" s="128"/>
      <c r="Q240" s="128"/>
      <c r="R240" s="129"/>
      <c r="S240" s="129"/>
      <c r="T240" s="361"/>
    </row>
    <row r="241" spans="6:20" s="132" customFormat="1" x14ac:dyDescent="0.25">
      <c r="F241" s="156"/>
      <c r="G241" s="156"/>
      <c r="H241" s="156"/>
      <c r="I241" s="156"/>
      <c r="J241" s="128"/>
      <c r="K241" s="128"/>
      <c r="L241" s="128"/>
      <c r="M241" s="128"/>
      <c r="N241" s="128"/>
      <c r="O241" s="128"/>
      <c r="P241" s="128"/>
      <c r="Q241" s="128"/>
      <c r="R241" s="129"/>
      <c r="S241" s="129"/>
      <c r="T241" s="361"/>
    </row>
    <row r="242" spans="6:20" s="132" customFormat="1" x14ac:dyDescent="0.25">
      <c r="F242" s="156"/>
      <c r="G242" s="156"/>
      <c r="H242" s="156"/>
      <c r="I242" s="156"/>
      <c r="J242" s="128"/>
      <c r="K242" s="128"/>
      <c r="L242" s="128"/>
      <c r="M242" s="128"/>
      <c r="N242" s="128"/>
      <c r="O242" s="128"/>
      <c r="P242" s="128"/>
      <c r="Q242" s="128"/>
      <c r="R242" s="129"/>
      <c r="S242" s="129"/>
      <c r="T242" s="361"/>
    </row>
    <row r="243" spans="6:20" s="132" customFormat="1" x14ac:dyDescent="0.25">
      <c r="F243" s="156"/>
      <c r="G243" s="156"/>
      <c r="H243" s="156"/>
      <c r="I243" s="156"/>
      <c r="J243" s="128"/>
      <c r="K243" s="128"/>
      <c r="L243" s="128"/>
      <c r="M243" s="128"/>
      <c r="N243" s="128"/>
      <c r="O243" s="128"/>
      <c r="P243" s="128"/>
      <c r="Q243" s="128"/>
      <c r="R243" s="129"/>
      <c r="S243" s="129"/>
      <c r="T243" s="361"/>
    </row>
    <row r="244" spans="6:20" s="132" customFormat="1" x14ac:dyDescent="0.25">
      <c r="F244" s="156"/>
      <c r="G244" s="156"/>
      <c r="H244" s="156"/>
      <c r="I244" s="156"/>
      <c r="J244" s="128"/>
      <c r="K244" s="128"/>
      <c r="L244" s="128"/>
      <c r="M244" s="128"/>
      <c r="N244" s="128"/>
      <c r="O244" s="128"/>
      <c r="P244" s="128"/>
      <c r="Q244" s="128"/>
      <c r="R244" s="129"/>
      <c r="S244" s="129"/>
      <c r="T244" s="361"/>
    </row>
    <row r="245" spans="6:20" s="132" customFormat="1" x14ac:dyDescent="0.25">
      <c r="F245" s="156"/>
      <c r="G245" s="156"/>
      <c r="H245" s="156"/>
      <c r="I245" s="156"/>
      <c r="J245" s="128"/>
      <c r="K245" s="128"/>
      <c r="L245" s="128"/>
      <c r="M245" s="128"/>
      <c r="N245" s="128"/>
      <c r="O245" s="128"/>
      <c r="P245" s="128"/>
      <c r="Q245" s="128"/>
      <c r="R245" s="129"/>
      <c r="S245" s="129"/>
      <c r="T245" s="361"/>
    </row>
    <row r="246" spans="6:20" s="132" customFormat="1" x14ac:dyDescent="0.25">
      <c r="F246" s="156"/>
      <c r="G246" s="156"/>
      <c r="H246" s="156"/>
      <c r="I246" s="156"/>
      <c r="J246" s="128"/>
      <c r="K246" s="128"/>
      <c r="L246" s="128"/>
      <c r="M246" s="128"/>
      <c r="N246" s="128"/>
      <c r="O246" s="128"/>
      <c r="P246" s="128"/>
      <c r="Q246" s="128"/>
      <c r="R246" s="129"/>
      <c r="S246" s="129"/>
      <c r="T246" s="361"/>
    </row>
    <row r="247" spans="6:20" s="132" customFormat="1" x14ac:dyDescent="0.25">
      <c r="F247" s="156"/>
      <c r="G247" s="156"/>
      <c r="H247" s="156"/>
      <c r="I247" s="156"/>
      <c r="J247" s="128"/>
      <c r="K247" s="128"/>
      <c r="L247" s="128"/>
      <c r="M247" s="128"/>
      <c r="N247" s="128"/>
      <c r="O247" s="128"/>
      <c r="P247" s="128"/>
      <c r="Q247" s="128"/>
      <c r="R247" s="129"/>
      <c r="S247" s="129"/>
      <c r="T247" s="361"/>
    </row>
    <row r="248" spans="6:20" s="132" customFormat="1" x14ac:dyDescent="0.25">
      <c r="F248" s="156"/>
      <c r="G248" s="156"/>
      <c r="H248" s="156"/>
      <c r="I248" s="156"/>
      <c r="J248" s="128"/>
      <c r="K248" s="128"/>
      <c r="L248" s="128"/>
      <c r="M248" s="128"/>
      <c r="N248" s="128"/>
      <c r="O248" s="128"/>
      <c r="P248" s="128"/>
      <c r="Q248" s="128"/>
      <c r="R248" s="129"/>
      <c r="S248" s="129"/>
      <c r="T248" s="361"/>
    </row>
    <row r="249" spans="6:20" s="132" customFormat="1" x14ac:dyDescent="0.25">
      <c r="F249" s="156"/>
      <c r="G249" s="156"/>
      <c r="H249" s="156"/>
      <c r="I249" s="156"/>
      <c r="J249" s="128"/>
      <c r="K249" s="128"/>
      <c r="L249" s="128"/>
      <c r="M249" s="128"/>
      <c r="N249" s="128"/>
      <c r="O249" s="128"/>
      <c r="P249" s="128"/>
      <c r="Q249" s="128"/>
      <c r="R249" s="129"/>
      <c r="S249" s="129"/>
      <c r="T249" s="361"/>
    </row>
    <row r="250" spans="6:20" s="132" customFormat="1" x14ac:dyDescent="0.25">
      <c r="F250" s="156"/>
      <c r="G250" s="156"/>
      <c r="H250" s="156"/>
      <c r="I250" s="156"/>
      <c r="J250" s="128"/>
      <c r="K250" s="128"/>
      <c r="L250" s="128"/>
      <c r="M250" s="128"/>
      <c r="N250" s="128"/>
      <c r="O250" s="128"/>
      <c r="P250" s="128"/>
      <c r="Q250" s="128"/>
      <c r="R250" s="129"/>
      <c r="S250" s="129"/>
      <c r="T250" s="361"/>
    </row>
    <row r="251" spans="6:20" s="132" customFormat="1" x14ac:dyDescent="0.25">
      <c r="F251" s="156"/>
      <c r="G251" s="156"/>
      <c r="H251" s="156"/>
      <c r="I251" s="156"/>
      <c r="J251" s="128"/>
      <c r="K251" s="128"/>
      <c r="L251" s="128"/>
      <c r="M251" s="128"/>
      <c r="N251" s="128"/>
      <c r="O251" s="128"/>
      <c r="P251" s="128"/>
      <c r="Q251" s="128"/>
      <c r="R251" s="129"/>
      <c r="S251" s="129"/>
      <c r="T251" s="361"/>
    </row>
    <row r="252" spans="6:20" s="132" customFormat="1" x14ac:dyDescent="0.25">
      <c r="F252" s="156"/>
      <c r="G252" s="156"/>
      <c r="H252" s="156"/>
      <c r="I252" s="156"/>
      <c r="J252" s="128"/>
      <c r="K252" s="128"/>
      <c r="L252" s="128"/>
      <c r="M252" s="128"/>
      <c r="N252" s="128"/>
      <c r="O252" s="128"/>
      <c r="P252" s="128"/>
      <c r="Q252" s="128"/>
      <c r="R252" s="129"/>
      <c r="S252" s="129"/>
      <c r="T252" s="361"/>
    </row>
    <row r="253" spans="6:20" s="132" customFormat="1" x14ac:dyDescent="0.25">
      <c r="F253" s="156"/>
      <c r="G253" s="156"/>
      <c r="H253" s="156"/>
      <c r="I253" s="156"/>
      <c r="J253" s="128"/>
      <c r="K253" s="128"/>
      <c r="L253" s="128"/>
      <c r="M253" s="128"/>
      <c r="N253" s="128"/>
      <c r="O253" s="128"/>
      <c r="P253" s="128"/>
      <c r="Q253" s="128"/>
      <c r="R253" s="129"/>
      <c r="S253" s="129"/>
      <c r="T253" s="361"/>
    </row>
    <row r="254" spans="6:20" s="132" customFormat="1" x14ac:dyDescent="0.25">
      <c r="F254" s="156"/>
      <c r="G254" s="156"/>
      <c r="H254" s="156"/>
      <c r="I254" s="156"/>
      <c r="J254" s="128"/>
      <c r="K254" s="128"/>
      <c r="L254" s="128"/>
      <c r="M254" s="128"/>
      <c r="N254" s="128"/>
      <c r="O254" s="128"/>
      <c r="P254" s="128"/>
      <c r="Q254" s="128"/>
      <c r="R254" s="129"/>
      <c r="S254" s="129"/>
      <c r="T254" s="361"/>
    </row>
    <row r="255" spans="6:20" s="132" customFormat="1" x14ac:dyDescent="0.25">
      <c r="F255" s="156"/>
      <c r="G255" s="156"/>
      <c r="H255" s="156"/>
      <c r="I255" s="156"/>
      <c r="J255" s="128"/>
      <c r="K255" s="128"/>
      <c r="L255" s="128"/>
      <c r="M255" s="128"/>
      <c r="N255" s="128"/>
      <c r="O255" s="128"/>
      <c r="P255" s="128"/>
      <c r="Q255" s="128"/>
      <c r="R255" s="129"/>
      <c r="S255" s="129"/>
      <c r="T255" s="361"/>
    </row>
    <row r="256" spans="6:20" s="132" customFormat="1" x14ac:dyDescent="0.25">
      <c r="F256" s="156"/>
      <c r="G256" s="156"/>
      <c r="H256" s="156"/>
      <c r="I256" s="156"/>
      <c r="J256" s="128"/>
      <c r="K256" s="128"/>
      <c r="L256" s="128"/>
      <c r="M256" s="128"/>
      <c r="N256" s="128"/>
      <c r="O256" s="128"/>
      <c r="P256" s="128"/>
      <c r="Q256" s="128"/>
      <c r="R256" s="129"/>
      <c r="S256" s="129"/>
      <c r="T256" s="361"/>
    </row>
    <row r="257" spans="6:20" s="132" customFormat="1" x14ac:dyDescent="0.25">
      <c r="F257" s="156"/>
      <c r="G257" s="156"/>
      <c r="H257" s="156"/>
      <c r="I257" s="156"/>
      <c r="J257" s="128"/>
      <c r="K257" s="128"/>
      <c r="L257" s="128"/>
      <c r="M257" s="128"/>
      <c r="N257" s="128"/>
      <c r="O257" s="128"/>
      <c r="P257" s="128"/>
      <c r="Q257" s="128"/>
      <c r="R257" s="129"/>
      <c r="S257" s="129"/>
      <c r="T257" s="361"/>
    </row>
    <row r="258" spans="6:20" s="132" customFormat="1" x14ac:dyDescent="0.25">
      <c r="F258" s="156"/>
      <c r="G258" s="156"/>
      <c r="H258" s="156"/>
      <c r="I258" s="156"/>
      <c r="J258" s="128"/>
      <c r="K258" s="128"/>
      <c r="L258" s="128"/>
      <c r="M258" s="128"/>
      <c r="N258" s="128"/>
      <c r="O258" s="128"/>
      <c r="P258" s="128"/>
      <c r="Q258" s="128"/>
      <c r="R258" s="129"/>
      <c r="S258" s="129"/>
      <c r="T258" s="361"/>
    </row>
    <row r="259" spans="6:20" s="132" customFormat="1" x14ac:dyDescent="0.25">
      <c r="F259" s="156"/>
      <c r="G259" s="156"/>
      <c r="H259" s="156"/>
      <c r="I259" s="156"/>
      <c r="J259" s="128"/>
      <c r="K259" s="128"/>
      <c r="L259" s="128"/>
      <c r="M259" s="128"/>
      <c r="N259" s="128"/>
      <c r="O259" s="128"/>
      <c r="P259" s="128"/>
      <c r="Q259" s="128"/>
      <c r="R259" s="129"/>
      <c r="S259" s="129"/>
      <c r="T259" s="361"/>
    </row>
    <row r="260" spans="6:20" s="132" customFormat="1" x14ac:dyDescent="0.25">
      <c r="F260" s="156"/>
      <c r="G260" s="156"/>
      <c r="H260" s="156"/>
      <c r="I260" s="156"/>
      <c r="J260" s="128"/>
      <c r="K260" s="128"/>
      <c r="L260" s="128"/>
      <c r="M260" s="128"/>
      <c r="N260" s="128"/>
      <c r="O260" s="128"/>
      <c r="P260" s="128"/>
      <c r="Q260" s="128"/>
      <c r="R260" s="129"/>
      <c r="S260" s="129"/>
      <c r="T260" s="361"/>
    </row>
    <row r="261" spans="6:20" s="132" customFormat="1" x14ac:dyDescent="0.25">
      <c r="F261" s="156"/>
      <c r="G261" s="156"/>
      <c r="H261" s="156"/>
      <c r="I261" s="156"/>
      <c r="J261" s="128"/>
      <c r="K261" s="128"/>
      <c r="L261" s="128"/>
      <c r="M261" s="128"/>
      <c r="N261" s="128"/>
      <c r="O261" s="128"/>
      <c r="P261" s="128"/>
      <c r="Q261" s="128"/>
      <c r="R261" s="129"/>
      <c r="S261" s="129"/>
      <c r="T261" s="361"/>
    </row>
    <row r="262" spans="6:20" s="132" customFormat="1" x14ac:dyDescent="0.25">
      <c r="F262" s="156"/>
      <c r="G262" s="156"/>
      <c r="H262" s="156"/>
      <c r="I262" s="156"/>
      <c r="J262" s="128"/>
      <c r="K262" s="128"/>
      <c r="L262" s="128"/>
      <c r="M262" s="128"/>
      <c r="N262" s="128"/>
      <c r="O262" s="128"/>
      <c r="P262" s="128"/>
      <c r="Q262" s="128"/>
      <c r="R262" s="129"/>
      <c r="S262" s="129"/>
      <c r="T262" s="361"/>
    </row>
    <row r="263" spans="6:20" s="132" customFormat="1" x14ac:dyDescent="0.25">
      <c r="F263" s="156"/>
      <c r="G263" s="156"/>
      <c r="H263" s="156"/>
      <c r="I263" s="156"/>
      <c r="J263" s="128"/>
      <c r="K263" s="128"/>
      <c r="L263" s="128"/>
      <c r="M263" s="128"/>
      <c r="N263" s="128"/>
      <c r="O263" s="128"/>
      <c r="P263" s="128"/>
      <c r="Q263" s="128"/>
      <c r="R263" s="129"/>
      <c r="S263" s="129"/>
      <c r="T263" s="361"/>
    </row>
    <row r="264" spans="6:20" s="132" customFormat="1" x14ac:dyDescent="0.25">
      <c r="F264" s="156"/>
      <c r="G264" s="156"/>
      <c r="H264" s="156"/>
      <c r="I264" s="156"/>
      <c r="J264" s="128"/>
      <c r="K264" s="128"/>
      <c r="L264" s="128"/>
      <c r="M264" s="128"/>
      <c r="N264" s="128"/>
      <c r="O264" s="128"/>
      <c r="P264" s="128"/>
      <c r="Q264" s="128"/>
      <c r="R264" s="129"/>
      <c r="S264" s="129"/>
      <c r="T264" s="361"/>
    </row>
    <row r="265" spans="6:20" s="132" customFormat="1" x14ac:dyDescent="0.25">
      <c r="F265" s="156"/>
      <c r="G265" s="156"/>
      <c r="H265" s="156"/>
      <c r="I265" s="156"/>
      <c r="J265" s="128"/>
      <c r="K265" s="128"/>
      <c r="L265" s="128"/>
      <c r="M265" s="128"/>
      <c r="N265" s="128"/>
      <c r="O265" s="128"/>
      <c r="P265" s="128"/>
      <c r="Q265" s="128"/>
      <c r="R265" s="129"/>
      <c r="S265" s="129"/>
      <c r="T265" s="361"/>
    </row>
    <row r="266" spans="6:20" s="132" customFormat="1" x14ac:dyDescent="0.25">
      <c r="F266" s="156"/>
      <c r="G266" s="156"/>
      <c r="H266" s="156"/>
      <c r="I266" s="156"/>
      <c r="J266" s="128"/>
      <c r="K266" s="128"/>
      <c r="L266" s="128"/>
      <c r="M266" s="128"/>
      <c r="N266" s="128"/>
      <c r="O266" s="128"/>
      <c r="P266" s="128"/>
      <c r="Q266" s="128"/>
      <c r="R266" s="129"/>
      <c r="S266" s="129"/>
      <c r="T266" s="361"/>
    </row>
    <row r="267" spans="6:20" s="132" customFormat="1" x14ac:dyDescent="0.25">
      <c r="F267" s="156"/>
      <c r="G267" s="156"/>
      <c r="H267" s="156"/>
      <c r="I267" s="156"/>
      <c r="J267" s="128"/>
      <c r="K267" s="128"/>
      <c r="L267" s="128"/>
      <c r="M267" s="128"/>
      <c r="N267" s="128"/>
      <c r="O267" s="128"/>
      <c r="P267" s="128"/>
      <c r="Q267" s="128"/>
      <c r="R267" s="129"/>
      <c r="S267" s="129"/>
      <c r="T267" s="361"/>
    </row>
    <row r="268" spans="6:20" s="132" customFormat="1" x14ac:dyDescent="0.25">
      <c r="F268" s="156"/>
      <c r="G268" s="156"/>
      <c r="H268" s="156"/>
      <c r="I268" s="156"/>
      <c r="J268" s="128"/>
      <c r="K268" s="128"/>
      <c r="L268" s="128"/>
      <c r="M268" s="128"/>
      <c r="N268" s="128"/>
      <c r="O268" s="128"/>
      <c r="P268" s="128"/>
      <c r="Q268" s="128"/>
      <c r="R268" s="129"/>
      <c r="S268" s="129"/>
      <c r="T268" s="361"/>
    </row>
    <row r="269" spans="6:20" s="132" customFormat="1" x14ac:dyDescent="0.25">
      <c r="F269" s="156"/>
      <c r="G269" s="156"/>
      <c r="H269" s="156"/>
      <c r="I269" s="156"/>
      <c r="J269" s="128"/>
      <c r="K269" s="128"/>
      <c r="L269" s="128"/>
      <c r="M269" s="128"/>
      <c r="N269" s="128"/>
      <c r="O269" s="128"/>
      <c r="P269" s="128"/>
      <c r="Q269" s="128"/>
      <c r="R269" s="129"/>
      <c r="S269" s="129"/>
      <c r="T269" s="361"/>
    </row>
    <row r="270" spans="6:20" s="132" customFormat="1" x14ac:dyDescent="0.25">
      <c r="F270" s="156"/>
      <c r="G270" s="156"/>
      <c r="H270" s="156"/>
      <c r="I270" s="156"/>
      <c r="J270" s="128"/>
      <c r="K270" s="128"/>
      <c r="L270" s="128"/>
      <c r="M270" s="128"/>
      <c r="N270" s="128"/>
      <c r="O270" s="128"/>
      <c r="P270" s="128"/>
      <c r="Q270" s="128"/>
      <c r="R270" s="129"/>
      <c r="S270" s="129"/>
      <c r="T270" s="361"/>
    </row>
    <row r="271" spans="6:20" s="132" customFormat="1" x14ac:dyDescent="0.25">
      <c r="F271" s="156"/>
      <c r="G271" s="156"/>
      <c r="H271" s="156"/>
      <c r="I271" s="156"/>
      <c r="J271" s="128"/>
      <c r="K271" s="128"/>
      <c r="L271" s="128"/>
      <c r="M271" s="128"/>
      <c r="N271" s="128"/>
      <c r="O271" s="128"/>
      <c r="P271" s="128"/>
      <c r="Q271" s="128"/>
      <c r="R271" s="129"/>
      <c r="S271" s="129"/>
      <c r="T271" s="361"/>
    </row>
    <row r="272" spans="6:20" s="132" customFormat="1" x14ac:dyDescent="0.25">
      <c r="F272" s="156"/>
      <c r="G272" s="156"/>
      <c r="H272" s="156"/>
      <c r="I272" s="156"/>
      <c r="J272" s="128"/>
      <c r="K272" s="128"/>
      <c r="L272" s="128"/>
      <c r="M272" s="128"/>
      <c r="N272" s="128"/>
      <c r="O272" s="128"/>
      <c r="P272" s="128"/>
      <c r="Q272" s="128"/>
      <c r="R272" s="129"/>
      <c r="S272" s="129"/>
      <c r="T272" s="361"/>
    </row>
    <row r="273" spans="6:20" s="132" customFormat="1" x14ac:dyDescent="0.25">
      <c r="F273" s="156"/>
      <c r="G273" s="156"/>
      <c r="H273" s="156"/>
      <c r="I273" s="156"/>
      <c r="J273" s="128"/>
      <c r="K273" s="128"/>
      <c r="L273" s="128"/>
      <c r="M273" s="128"/>
      <c r="N273" s="128"/>
      <c r="O273" s="128"/>
      <c r="P273" s="128"/>
      <c r="Q273" s="128"/>
      <c r="R273" s="129"/>
      <c r="S273" s="129"/>
      <c r="T273" s="361"/>
    </row>
    <row r="274" spans="6:20" s="132" customFormat="1" x14ac:dyDescent="0.25">
      <c r="F274" s="156"/>
      <c r="G274" s="156"/>
      <c r="H274" s="156"/>
      <c r="I274" s="156"/>
      <c r="J274" s="128"/>
      <c r="K274" s="128"/>
      <c r="L274" s="128"/>
      <c r="M274" s="128"/>
      <c r="N274" s="128"/>
      <c r="O274" s="128"/>
      <c r="P274" s="128"/>
      <c r="Q274" s="128"/>
      <c r="R274" s="129"/>
      <c r="S274" s="129"/>
      <c r="T274" s="361"/>
    </row>
    <row r="275" spans="6:20" s="132" customFormat="1" x14ac:dyDescent="0.25">
      <c r="F275" s="156"/>
      <c r="G275" s="156"/>
      <c r="H275" s="156"/>
      <c r="I275" s="156"/>
      <c r="J275" s="128"/>
      <c r="K275" s="128"/>
      <c r="L275" s="128"/>
      <c r="M275" s="128"/>
      <c r="N275" s="128"/>
      <c r="O275" s="128"/>
      <c r="P275" s="128"/>
      <c r="Q275" s="128"/>
      <c r="R275" s="129"/>
      <c r="S275" s="129"/>
      <c r="T275" s="361"/>
    </row>
    <row r="276" spans="6:20" s="132" customFormat="1" x14ac:dyDescent="0.25">
      <c r="F276" s="156"/>
      <c r="G276" s="156"/>
      <c r="H276" s="156"/>
      <c r="I276" s="156"/>
      <c r="J276" s="128"/>
      <c r="K276" s="128"/>
      <c r="L276" s="128"/>
      <c r="M276" s="128"/>
      <c r="N276" s="128"/>
      <c r="O276" s="128"/>
      <c r="P276" s="128"/>
      <c r="Q276" s="128"/>
      <c r="R276" s="129"/>
      <c r="S276" s="129"/>
      <c r="T276" s="361"/>
    </row>
    <row r="277" spans="6:20" s="132" customFormat="1" x14ac:dyDescent="0.25">
      <c r="F277" s="156"/>
      <c r="G277" s="156"/>
      <c r="H277" s="156"/>
      <c r="I277" s="156"/>
      <c r="J277" s="128"/>
      <c r="K277" s="128"/>
      <c r="L277" s="128"/>
      <c r="M277" s="128"/>
      <c r="N277" s="128"/>
      <c r="O277" s="128"/>
      <c r="P277" s="128"/>
      <c r="Q277" s="128"/>
      <c r="R277" s="129"/>
      <c r="S277" s="129"/>
      <c r="T277" s="361"/>
    </row>
    <row r="278" spans="6:20" s="132" customFormat="1" x14ac:dyDescent="0.25">
      <c r="F278" s="156"/>
      <c r="G278" s="156"/>
      <c r="H278" s="156"/>
      <c r="I278" s="156"/>
      <c r="J278" s="128"/>
      <c r="K278" s="128"/>
      <c r="L278" s="128"/>
      <c r="M278" s="128"/>
      <c r="N278" s="128"/>
      <c r="O278" s="128"/>
      <c r="P278" s="128"/>
      <c r="Q278" s="128"/>
      <c r="R278" s="129"/>
      <c r="S278" s="129"/>
      <c r="T278" s="361"/>
    </row>
    <row r="279" spans="6:20" s="132" customFormat="1" x14ac:dyDescent="0.25">
      <c r="F279" s="156"/>
      <c r="G279" s="156"/>
      <c r="H279" s="156"/>
      <c r="I279" s="156"/>
      <c r="J279" s="128"/>
      <c r="K279" s="128"/>
      <c r="L279" s="128"/>
      <c r="M279" s="128"/>
      <c r="N279" s="128"/>
      <c r="O279" s="128"/>
      <c r="P279" s="128"/>
      <c r="Q279" s="128"/>
      <c r="R279" s="129"/>
      <c r="S279" s="129"/>
      <c r="T279" s="361"/>
    </row>
  </sheetData>
  <sheetProtection algorithmName="SHA-512" hashValue="DtvEKtSxIOjGJvYF0trkY3MWDSVikU4oYKWD3lNY/+TyYk4lJxTKBDjc82d/F3BylkLo5mbaRDBElKxXwXfSFQ==" saltValue="Zc9EcTTxNOux79N/a432hQ==" spinCount="100000" sheet="1" objects="1" scenarios="1"/>
  <protectedRanges>
    <protectedRange sqref="D21" name="Range1"/>
  </protectedRanges>
  <mergeCells count="7">
    <mergeCell ref="K26:Q27"/>
    <mergeCell ref="K11:K13"/>
    <mergeCell ref="M1:O1"/>
    <mergeCell ref="D13:I13"/>
    <mergeCell ref="M13:R13"/>
    <mergeCell ref="F3:I3"/>
    <mergeCell ref="G5:I5"/>
  </mergeCells>
  <conditionalFormatting sqref="D7">
    <cfRule type="cellIs" dxfId="16" priority="187" operator="greaterThan">
      <formula>0</formula>
    </cfRule>
  </conditionalFormatting>
  <conditionalFormatting sqref="Q23 D7">
    <cfRule type="cellIs" dxfId="15" priority="36" operator="greaterThan">
      <formula>0</formula>
    </cfRule>
  </conditionalFormatting>
  <conditionalFormatting sqref="Q29">
    <cfRule type="cellIs" dxfId="14" priority="33" operator="greaterThan">
      <formula>0</formula>
    </cfRule>
  </conditionalFormatting>
  <conditionalFormatting sqref="O21 O16:O17 F16:F18 F25:F28">
    <cfRule type="cellIs" dxfId="13" priority="25" operator="greaterThan">
      <formula>0</formula>
    </cfRule>
  </conditionalFormatting>
  <conditionalFormatting sqref="Q21">
    <cfRule type="cellIs" dxfId="12" priority="5" operator="greaterThan">
      <formula>0</formula>
    </cfRule>
  </conditionalFormatting>
  <conditionalFormatting sqref="D21">
    <cfRule type="cellIs" dxfId="11" priority="3" operator="greaterThan">
      <formula>0</formula>
    </cfRule>
  </conditionalFormatting>
  <conditionalFormatting sqref="F24">
    <cfRule type="cellIs" dxfId="10" priority="2" operator="greaterThan">
      <formula>0</formula>
    </cfRule>
  </conditionalFormatting>
  <conditionalFormatting sqref="O23">
    <cfRule type="cellIs" dxfId="9" priority="1" operator="greaterThan">
      <formula>0</formula>
    </cfRule>
  </conditionalFormatting>
  <dataValidations count="10">
    <dataValidation allowBlank="1" showInputMessage="1" showErrorMessage="1" promptTitle="Visual displays" prompt="For more info se Equipment schedule tab" sqref="K20"/>
    <dataValidation allowBlank="1" showInputMessage="1" showErrorMessage="1" promptTitle="Booster aerial" prompt="Used when wireless signal is poor." sqref="K16:K17 B27 B26 B28"/>
    <dataValidation allowBlank="1" showInputMessage="1" showErrorMessage="1" promptTitle="Miscellanious items" prompt="For more info see Equipment schedule tab" sqref="K15 B23"/>
    <dataValidation allowBlank="1" showInputMessage="1" showErrorMessage="1" promptTitle="Number of units" prompt="Fill in how many meters/loggers/etc are required._x000a_Will go pale green if under 5 smart meters or loggers (or 3 heat/gas meters)._x000a_Will go blue green if over 5 (or 3)._x000a_" sqref="F15 O15 F23"/>
    <dataValidation allowBlank="1" showInputMessage="1" showErrorMessage="1" promptTitle="Domestic scale data-logger" prompt="Smart meter with additional pulse input channel for a heat meter." sqref="B18"/>
    <dataValidation allowBlank="1" showInputMessage="1" showErrorMessage="1" promptTitle="Equipment" prompt="Select the number of items of relevant equipment below" sqref="B13"/>
    <dataValidation allowBlank="1" showInputMessage="1" showErrorMessage="1" promptTitle="Electric meters" prompt="For more info go to Equipment schedule tab" sqref="B15"/>
    <dataValidation allowBlank="1" showInputMessage="1" showErrorMessage="1" promptTitle="Reception area web-displays" prompt="As part of package for client customised web-dashboard displays." sqref="K21"/>
    <dataValidation allowBlank="1" showInputMessage="1" showErrorMessage="1" promptTitle="Equipment" prompt="input number of each item required in &quot;# units&quot; column._x000a_This number will be carried over to the other calculator tabs." sqref="B7"/>
    <dataValidation allowBlank="1" showInputMessage="1" showErrorMessage="1" promptTitle="Single phase smart meter" prompt="Normally used for small scale PV or wind turbine monitoring." sqref="B16:B17 B24:B25"/>
  </dataValidations>
  <hyperlinks>
    <hyperlink ref="M3" location="'All info links'!H5" display="All info links"/>
    <hyperlink ref="B3" location="'Platform + officer support'!C3" display="Financing option selected"/>
    <hyperlink ref="M5" location="'Cost schedule'!A1" display="Complete equipment cost schedule"/>
    <hyperlink ref="M7" location="Monitoring!J2" display="Link to monitoring equipment diagrams"/>
    <hyperlink ref="B5" location="'Platform + officer support'!B5" display="Back to collated Platform tab"/>
    <hyperlink ref="B9" location="'SIM cards &amp; data'!B9" display="Forward to SIM card &amp; Data"/>
    <hyperlink ref="B11" location="'Automated alerts'!B11" display="Forward to Platform services"/>
    <hyperlink ref="M1:O1" location="Guidance!C3" display="Back to Guidan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U281"/>
  <sheetViews>
    <sheetView showGridLines="0" showRowColHeaders="0" zoomScale="85" zoomScaleNormal="85" workbookViewId="0">
      <selection activeCell="B11" sqref="B11"/>
    </sheetView>
  </sheetViews>
  <sheetFormatPr defaultColWidth="9.140625" defaultRowHeight="14.25" x14ac:dyDescent="0.25"/>
  <cols>
    <col min="1" max="1" width="1.28515625" style="125" customWidth="1"/>
    <col min="2" max="2" width="50.7109375" style="125" customWidth="1"/>
    <col min="3" max="3" width="1" style="132" customWidth="1"/>
    <col min="4" max="4" width="12.7109375" style="125" customWidth="1"/>
    <col min="5" max="5" width="1.140625" style="132" customWidth="1"/>
    <col min="6" max="6" width="12.7109375" style="156" customWidth="1"/>
    <col min="7" max="7" width="1" style="156" customWidth="1"/>
    <col min="8" max="8" width="12.7109375" style="156" customWidth="1"/>
    <col min="9" max="9" width="7.7109375" style="127" customWidth="1"/>
    <col min="10" max="10" width="1" style="128" customWidth="1"/>
    <col min="11" max="11" width="37.7109375" style="128" customWidth="1"/>
    <col min="12" max="12" width="1" style="128" customWidth="1"/>
    <col min="13" max="13" width="12.7109375" style="128" customWidth="1"/>
    <col min="14" max="14" width="5.140625" style="128" customWidth="1"/>
    <col min="15" max="15" width="1" style="128" customWidth="1"/>
    <col min="16" max="16" width="21.42578125" style="128" customWidth="1"/>
    <col min="17" max="17" width="2.7109375" style="362" customWidth="1"/>
    <col min="18" max="18" width="42.28515625" style="125" hidden="1" customWidth="1"/>
    <col min="19" max="19" width="6.28515625" style="125" hidden="1" customWidth="1"/>
    <col min="20" max="20" width="6.140625" style="125" hidden="1" customWidth="1"/>
    <col min="21" max="21" width="9.140625" style="125" customWidth="1"/>
    <col min="22" max="16384" width="9.140625" style="125"/>
  </cols>
  <sheetData>
    <row r="1" spans="1:21" ht="24.95" customHeight="1" x14ac:dyDescent="0.25">
      <c r="B1" s="329" t="s">
        <v>38</v>
      </c>
      <c r="C1" s="125"/>
      <c r="D1" s="721" t="str">
        <f>Guidance!I1</f>
        <v>v6</v>
      </c>
      <c r="E1" s="417"/>
      <c r="K1" s="908" t="s">
        <v>392</v>
      </c>
      <c r="L1" s="908"/>
      <c r="M1" s="908"/>
      <c r="P1" s="897" t="s">
        <v>99</v>
      </c>
      <c r="Q1" s="897"/>
      <c r="R1" s="897"/>
    </row>
    <row r="2" spans="1:21" ht="6" customHeight="1" thickBot="1" x14ac:dyDescent="0.3">
      <c r="B2" s="329"/>
      <c r="C2" s="125"/>
      <c r="D2" s="472"/>
      <c r="E2" s="477"/>
      <c r="K2" s="615"/>
      <c r="L2" s="615"/>
      <c r="M2" s="615"/>
    </row>
    <row r="3" spans="1:21" ht="24.95" customHeight="1" thickBot="1" x14ac:dyDescent="0.3">
      <c r="B3" s="488" t="s">
        <v>322</v>
      </c>
      <c r="C3" s="487"/>
      <c r="D3" s="772" t="str">
        <f>'Platform + officer support'!D3</f>
        <v>&lt;</v>
      </c>
      <c r="G3" s="646"/>
      <c r="H3" s="668"/>
      <c r="I3" s="668" t="s">
        <v>58</v>
      </c>
      <c r="J3" s="759"/>
      <c r="K3" s="913" t="str">
        <f>'Platform + officer support'!K3</f>
        <v>LB Ealing</v>
      </c>
      <c r="L3" s="914"/>
      <c r="M3" s="914"/>
      <c r="N3" s="773"/>
      <c r="O3" s="125"/>
      <c r="P3" s="415" t="s">
        <v>205</v>
      </c>
      <c r="Q3" s="363"/>
    </row>
    <row r="4" spans="1:21" ht="6" customHeight="1" x14ac:dyDescent="0.25">
      <c r="G4" s="190"/>
      <c r="H4" s="662"/>
      <c r="I4" s="662"/>
      <c r="J4" s="669"/>
      <c r="K4" s="661"/>
      <c r="L4" s="670"/>
      <c r="M4" s="671"/>
      <c r="N4" s="671"/>
      <c r="R4" s="129"/>
    </row>
    <row r="5" spans="1:21" s="419" customFormat="1" ht="24.95" customHeight="1" x14ac:dyDescent="0.25">
      <c r="A5" s="125"/>
      <c r="B5" s="733" t="s">
        <v>396</v>
      </c>
      <c r="C5" s="133"/>
      <c r="D5" s="133"/>
      <c r="E5" s="133"/>
      <c r="G5" s="607"/>
      <c r="H5" s="665"/>
      <c r="I5" s="665" t="s">
        <v>12</v>
      </c>
      <c r="J5" s="760"/>
      <c r="K5" s="911">
        <f>'Platform + officer support'!K5</f>
        <v>0</v>
      </c>
      <c r="L5" s="912"/>
      <c r="M5" s="912"/>
      <c r="N5" s="673"/>
      <c r="Q5" s="364"/>
      <c r="R5" s="133"/>
    </row>
    <row r="6" spans="1:21" s="419" customFormat="1" ht="6" customHeight="1" x14ac:dyDescent="0.25">
      <c r="A6" s="125"/>
      <c r="B6" s="130"/>
      <c r="C6" s="131"/>
      <c r="D6" s="134"/>
      <c r="E6" s="133"/>
      <c r="G6" s="210"/>
      <c r="H6" s="672"/>
      <c r="I6" s="672"/>
      <c r="J6" s="672"/>
      <c r="K6" s="661"/>
      <c r="L6" s="674"/>
      <c r="M6" s="674"/>
      <c r="N6" s="674"/>
      <c r="Q6" s="365"/>
      <c r="R6" s="133"/>
    </row>
    <row r="7" spans="1:21" s="419" customFormat="1" ht="24.95" customHeight="1" x14ac:dyDescent="0.25">
      <c r="B7" s="733" t="s">
        <v>398</v>
      </c>
      <c r="C7" s="133"/>
      <c r="E7" s="476"/>
      <c r="G7" s="607"/>
      <c r="I7" s="665" t="s">
        <v>11</v>
      </c>
      <c r="J7" s="755"/>
      <c r="K7" s="911">
        <f>'Platform + officer support'!K7</f>
        <v>0</v>
      </c>
      <c r="L7" s="912"/>
      <c r="M7" s="912"/>
      <c r="N7" s="673"/>
      <c r="P7" s="191"/>
      <c r="Q7" s="366"/>
      <c r="R7" s="191"/>
      <c r="S7" s="191"/>
      <c r="T7" s="191"/>
      <c r="U7" s="191"/>
    </row>
    <row r="8" spans="1:21" s="419" customFormat="1" ht="6" customHeight="1" thickBot="1" x14ac:dyDescent="0.3">
      <c r="C8" s="133"/>
      <c r="E8" s="133"/>
      <c r="G8" s="638"/>
      <c r="H8" s="666"/>
      <c r="I8" s="666"/>
      <c r="J8" s="672"/>
      <c r="K8" s="661"/>
      <c r="L8" s="674"/>
      <c r="M8" s="674"/>
      <c r="N8" s="673"/>
      <c r="O8" s="133"/>
      <c r="Q8" s="365"/>
      <c r="R8" s="133"/>
    </row>
    <row r="9" spans="1:21" s="419" customFormat="1" ht="24.95" customHeight="1" thickBot="1" x14ac:dyDescent="0.3">
      <c r="B9" s="684" t="s">
        <v>294</v>
      </c>
      <c r="C9" s="123"/>
      <c r="D9" s="649">
        <f>M20</f>
        <v>0</v>
      </c>
      <c r="E9" s="476"/>
      <c r="G9" s="607"/>
      <c r="H9" s="665"/>
      <c r="I9" s="665" t="s">
        <v>16</v>
      </c>
      <c r="J9" s="761"/>
      <c r="K9" s="911">
        <f>'Platform + officer support'!K9</f>
        <v>0</v>
      </c>
      <c r="L9" s="912"/>
      <c r="M9" s="912"/>
      <c r="N9" s="773"/>
      <c r="P9" s="157"/>
      <c r="Q9" s="367"/>
      <c r="R9" s="157"/>
      <c r="S9" s="157"/>
      <c r="T9" s="157"/>
      <c r="U9" s="157"/>
    </row>
    <row r="10" spans="1:21" s="419" customFormat="1" ht="6" customHeight="1" x14ac:dyDescent="0.25">
      <c r="B10" s="563"/>
      <c r="C10" s="122"/>
      <c r="D10" s="521"/>
      <c r="E10" s="133"/>
      <c r="G10" s="639"/>
      <c r="H10" s="639"/>
      <c r="I10" s="639"/>
      <c r="J10" s="214"/>
      <c r="K10" s="762"/>
      <c r="L10" s="763"/>
      <c r="M10" s="763"/>
      <c r="P10" s="417"/>
      <c r="Q10" s="368"/>
      <c r="R10" s="133"/>
    </row>
    <row r="11" spans="1:21" s="419" customFormat="1" ht="24.95" customHeight="1" x14ac:dyDescent="0.2">
      <c r="B11" s="733" t="s">
        <v>397</v>
      </c>
      <c r="E11" s="133"/>
      <c r="G11" s="476"/>
      <c r="H11" s="824" t="s">
        <v>395</v>
      </c>
      <c r="I11" s="476"/>
      <c r="J11" s="476"/>
      <c r="L11" s="476"/>
      <c r="M11" s="476"/>
      <c r="N11" s="476"/>
      <c r="O11" s="476"/>
      <c r="P11" s="192"/>
      <c r="Q11" s="369"/>
      <c r="R11" s="192"/>
      <c r="S11" s="192"/>
      <c r="T11" s="192"/>
      <c r="U11" s="192"/>
    </row>
    <row r="12" spans="1:21" s="476" customFormat="1" ht="24.95" customHeight="1" thickBot="1" x14ac:dyDescent="0.3">
      <c r="C12" s="419"/>
      <c r="D12" s="419"/>
      <c r="E12" s="613"/>
      <c r="F12" s="141"/>
      <c r="G12" s="141"/>
      <c r="H12" s="141"/>
      <c r="I12" s="123"/>
      <c r="J12" s="123"/>
      <c r="K12" s="618"/>
      <c r="L12" s="612"/>
      <c r="M12" s="612"/>
      <c r="N12" s="194"/>
      <c r="O12" s="194"/>
      <c r="P12" s="194"/>
      <c r="Q12" s="370"/>
    </row>
    <row r="13" spans="1:21" s="419" customFormat="1" ht="24.95" customHeight="1" thickBot="1" x14ac:dyDescent="0.3">
      <c r="B13" s="703" t="s">
        <v>7</v>
      </c>
      <c r="C13" s="418"/>
      <c r="D13" s="909" t="s">
        <v>202</v>
      </c>
      <c r="E13" s="909"/>
      <c r="F13" s="909"/>
      <c r="G13" s="205"/>
      <c r="H13" s="569"/>
      <c r="I13" s="678" t="s">
        <v>42</v>
      </c>
      <c r="J13" s="143"/>
      <c r="K13" s="645" t="s">
        <v>19</v>
      </c>
      <c r="L13" s="143"/>
      <c r="M13" s="715" t="s">
        <v>423</v>
      </c>
      <c r="O13" s="262"/>
      <c r="P13" s="417"/>
      <c r="Q13" s="371"/>
    </row>
    <row r="14" spans="1:21" s="133" customFormat="1" ht="6" customHeight="1" x14ac:dyDescent="0.25">
      <c r="B14" s="704"/>
      <c r="D14" s="143"/>
      <c r="E14" s="123"/>
      <c r="F14" s="143"/>
      <c r="G14" s="143"/>
      <c r="H14" s="143"/>
      <c r="K14" s="144"/>
      <c r="L14" s="143"/>
      <c r="M14" s="143"/>
      <c r="N14" s="143"/>
      <c r="O14" s="143"/>
      <c r="P14" s="143"/>
      <c r="Q14" s="371"/>
    </row>
    <row r="15" spans="1:21" s="419" customFormat="1" ht="24.95" customHeight="1" thickBot="1" x14ac:dyDescent="0.25">
      <c r="B15" s="705" t="s">
        <v>452</v>
      </c>
      <c r="C15" s="136"/>
      <c r="D15" s="659" t="s">
        <v>39</v>
      </c>
      <c r="E15" s="123"/>
      <c r="F15" s="910" t="s">
        <v>463</v>
      </c>
      <c r="G15" s="910"/>
      <c r="H15" s="910"/>
      <c r="I15" s="910"/>
      <c r="J15" s="133"/>
      <c r="K15" s="655" t="s">
        <v>394</v>
      </c>
      <c r="L15" s="145"/>
      <c r="M15" s="554" t="s">
        <v>20</v>
      </c>
      <c r="N15" s="143"/>
      <c r="O15" s="143"/>
      <c r="P15" s="143"/>
      <c r="Q15" s="371"/>
    </row>
    <row r="16" spans="1:21" s="419" customFormat="1" ht="24.95" customHeight="1" thickBot="1" x14ac:dyDescent="0.3">
      <c r="B16" s="694" t="str">
        <f>'Equipment &amp; Installation'!B16</f>
        <v>Single phase "smart" meter (GPRS)</v>
      </c>
      <c r="C16" s="695"/>
      <c r="D16" s="696">
        <f>'Equipment &amp; Installation'!F16</f>
        <v>0</v>
      </c>
      <c r="E16" s="158"/>
      <c r="G16" s="152"/>
      <c r="H16" s="159"/>
      <c r="I16" s="160"/>
      <c r="J16" s="470"/>
      <c r="K16" s="820" t="s">
        <v>33</v>
      </c>
      <c r="L16" s="133"/>
      <c r="M16" s="595">
        <f>IF(ISBLANK(K16),0,VLOOKUP(K16,R:S,2,FALSE))*D16*4</f>
        <v>0</v>
      </c>
      <c r="N16" s="163"/>
      <c r="O16" s="163"/>
      <c r="P16" s="467"/>
      <c r="Q16" s="471"/>
    </row>
    <row r="17" spans="1:20" s="419" customFormat="1" ht="24.95" customHeight="1" thickBot="1" x14ac:dyDescent="0.3">
      <c r="B17" s="694" t="str">
        <f>'Equipment &amp; Installation'!B17</f>
        <v>3-phase "smart" meter (GPRS)</v>
      </c>
      <c r="C17" s="695"/>
      <c r="D17" s="696">
        <f>'Equipment &amp; Installation'!F17</f>
        <v>0</v>
      </c>
      <c r="E17" s="158"/>
      <c r="G17" s="152"/>
      <c r="H17" s="159"/>
      <c r="I17" s="160"/>
      <c r="J17" s="133"/>
      <c r="K17" s="820" t="s">
        <v>33</v>
      </c>
      <c r="M17" s="595">
        <f>IF(ISBLANK(K17),0,VLOOKUP(K17,R:S,2,FALSE))*D17*4</f>
        <v>0</v>
      </c>
      <c r="N17" s="163"/>
      <c r="O17" s="163"/>
      <c r="P17" s="467"/>
      <c r="Q17" s="471"/>
    </row>
    <row r="18" spans="1:20" s="419" customFormat="1" ht="24.95" customHeight="1" thickBot="1" x14ac:dyDescent="0.3">
      <c r="B18" s="694" t="str">
        <f>'Cost schedule'!G6</f>
        <v>Data-logger (GPRS) MBus multi channel</v>
      </c>
      <c r="C18" s="697"/>
      <c r="D18" s="698">
        <f>'Equipment &amp; Installation'!F18</f>
        <v>0</v>
      </c>
      <c r="E18" s="133"/>
      <c r="G18" s="133"/>
      <c r="H18" s="161"/>
      <c r="I18" s="162"/>
      <c r="J18" s="133"/>
      <c r="K18" s="820" t="s">
        <v>33</v>
      </c>
      <c r="L18" s="151"/>
      <c r="M18" s="595">
        <f>IF(ISBLANK(K18),0,VLOOKUP(K18,R:S,2,FALSE))*D18*4</f>
        <v>0</v>
      </c>
      <c r="N18" s="139"/>
      <c r="O18" s="139"/>
      <c r="P18" s="133"/>
      <c r="Q18" s="360"/>
    </row>
    <row r="19" spans="1:20" s="419" customFormat="1" ht="6" customHeight="1" thickBot="1" x14ac:dyDescent="0.3">
      <c r="B19" s="697"/>
      <c r="C19" s="195"/>
      <c r="D19" s="158"/>
      <c r="E19" s="158"/>
      <c r="G19" s="152"/>
      <c r="H19" s="159"/>
      <c r="I19" s="133"/>
      <c r="J19" s="133"/>
      <c r="K19" s="526"/>
      <c r="L19" s="133"/>
      <c r="M19" s="520"/>
      <c r="N19" s="133"/>
      <c r="O19" s="133"/>
      <c r="P19" s="133"/>
      <c r="Q19" s="360"/>
    </row>
    <row r="20" spans="1:20" s="419" customFormat="1" ht="24.95" customHeight="1" thickBot="1" x14ac:dyDescent="0.3">
      <c r="A20" s="133"/>
      <c r="B20" s="133"/>
      <c r="C20" s="133"/>
      <c r="D20" s="133"/>
      <c r="E20" s="133"/>
      <c r="F20" s="133"/>
      <c r="G20" s="133"/>
      <c r="H20" s="133"/>
      <c r="I20" s="133"/>
      <c r="J20" s="133"/>
      <c r="K20" s="614" t="s">
        <v>59</v>
      </c>
      <c r="L20" s="129"/>
      <c r="M20" s="657">
        <f>SUM(M16:M19)</f>
        <v>0</v>
      </c>
      <c r="N20" s="133"/>
      <c r="O20" s="133"/>
      <c r="P20" s="133"/>
      <c r="Q20" s="360"/>
    </row>
    <row r="21" spans="1:20" s="419" customFormat="1" ht="24.95" customHeight="1" x14ac:dyDescent="0.25">
      <c r="N21" s="162"/>
      <c r="O21" s="162"/>
      <c r="P21" s="133"/>
      <c r="Q21" s="360"/>
    </row>
    <row r="22" spans="1:20" s="132" customFormat="1" ht="24.95" customHeight="1" x14ac:dyDescent="0.25">
      <c r="F22" s="156"/>
      <c r="G22" s="156"/>
      <c r="H22" s="128"/>
      <c r="I22" s="128"/>
      <c r="J22" s="128"/>
      <c r="N22" s="129"/>
      <c r="O22" s="129"/>
      <c r="P22" s="129"/>
      <c r="Q22" s="361"/>
    </row>
    <row r="23" spans="1:20" s="132" customFormat="1" ht="20.100000000000001" customHeight="1" x14ac:dyDescent="0.25">
      <c r="F23" s="156"/>
      <c r="G23" s="156"/>
      <c r="H23" s="128"/>
      <c r="I23" s="128"/>
      <c r="J23" s="128"/>
      <c r="K23" s="129"/>
      <c r="L23" s="129"/>
      <c r="M23" s="129"/>
      <c r="N23" s="129"/>
      <c r="O23" s="129"/>
      <c r="P23" s="129"/>
      <c r="Q23" s="361"/>
      <c r="R23" s="496" t="s">
        <v>3</v>
      </c>
      <c r="S23" s="497"/>
    </row>
    <row r="24" spans="1:20" s="132" customFormat="1" ht="20.100000000000001" customHeight="1" x14ac:dyDescent="0.25">
      <c r="F24" s="156"/>
      <c r="G24" s="156"/>
      <c r="H24" s="128"/>
      <c r="I24" s="128"/>
      <c r="J24" s="128"/>
      <c r="K24" s="128"/>
      <c r="L24" s="128"/>
      <c r="M24" s="128"/>
      <c r="N24" s="128"/>
      <c r="O24" s="128"/>
      <c r="P24" s="128"/>
      <c r="Q24" s="362"/>
      <c r="R24" s="164" t="s">
        <v>33</v>
      </c>
      <c r="S24" s="165"/>
    </row>
    <row r="25" spans="1:20" s="132" customFormat="1" ht="20.100000000000001" customHeight="1" x14ac:dyDescent="0.25">
      <c r="F25" s="156"/>
      <c r="G25" s="156"/>
      <c r="I25" s="128"/>
      <c r="J25" s="128"/>
      <c r="L25" s="128"/>
      <c r="M25" s="128"/>
      <c r="N25" s="128"/>
      <c r="O25" s="128"/>
      <c r="P25" s="128"/>
      <c r="Q25" s="362"/>
      <c r="R25" s="148" t="s">
        <v>421</v>
      </c>
      <c r="S25" s="148">
        <v>27</v>
      </c>
      <c r="T25" s="148">
        <f>S25*4</f>
        <v>108</v>
      </c>
    </row>
    <row r="26" spans="1:20" s="132" customFormat="1" ht="20.100000000000001" customHeight="1" x14ac:dyDescent="0.25">
      <c r="F26" s="156"/>
      <c r="G26" s="156"/>
      <c r="H26" s="128"/>
      <c r="I26" s="128"/>
      <c r="J26" s="128"/>
      <c r="K26" s="128"/>
      <c r="L26" s="128"/>
      <c r="M26" s="128"/>
      <c r="N26" s="128"/>
      <c r="O26" s="128"/>
      <c r="P26" s="128"/>
      <c r="Q26" s="362"/>
      <c r="R26" s="148" t="s">
        <v>422</v>
      </c>
      <c r="S26" s="148">
        <v>37</v>
      </c>
      <c r="T26" s="148">
        <f>S26*4</f>
        <v>148</v>
      </c>
    </row>
    <row r="27" spans="1:20" s="132" customFormat="1" ht="20.100000000000001" customHeight="1" x14ac:dyDescent="0.25">
      <c r="F27" s="156"/>
      <c r="G27" s="156"/>
      <c r="H27" s="128"/>
      <c r="I27" s="128"/>
      <c r="J27" s="128"/>
      <c r="K27" s="128"/>
      <c r="L27" s="128"/>
      <c r="M27" s="128"/>
      <c r="N27" s="128"/>
      <c r="O27" s="128"/>
      <c r="P27" s="128"/>
      <c r="Q27" s="362"/>
      <c r="R27" s="419"/>
      <c r="S27" s="419"/>
    </row>
    <row r="28" spans="1:20" s="132" customFormat="1" ht="20.100000000000001" customHeight="1" x14ac:dyDescent="0.25">
      <c r="F28" s="156"/>
      <c r="G28" s="156"/>
      <c r="H28" s="128"/>
      <c r="I28" s="128"/>
      <c r="J28" s="128"/>
      <c r="K28" s="128"/>
      <c r="L28" s="128"/>
      <c r="M28" s="128"/>
      <c r="N28" s="128"/>
      <c r="O28" s="128"/>
      <c r="P28" s="128"/>
      <c r="Q28" s="362"/>
      <c r="R28" s="496" t="str">
        <f>'Cost schedule'!G6</f>
        <v>Data-logger (GPRS) MBus multi channel</v>
      </c>
      <c r="S28" s="497"/>
    </row>
    <row r="29" spans="1:20" s="132" customFormat="1" ht="20.100000000000001" customHeight="1" x14ac:dyDescent="0.25">
      <c r="F29" s="156"/>
      <c r="G29" s="156"/>
      <c r="H29" s="128"/>
      <c r="I29" s="128"/>
      <c r="J29" s="128"/>
      <c r="K29" s="128"/>
      <c r="L29" s="128"/>
      <c r="M29" s="128"/>
      <c r="N29" s="128"/>
      <c r="O29" s="128"/>
      <c r="P29" s="128"/>
      <c r="Q29" s="362"/>
      <c r="R29" s="164" t="s">
        <v>33</v>
      </c>
      <c r="S29" s="165"/>
    </row>
    <row r="30" spans="1:20" s="132" customFormat="1" ht="20.100000000000001" customHeight="1" x14ac:dyDescent="0.25">
      <c r="F30" s="156"/>
      <c r="G30" s="156"/>
      <c r="H30" s="128"/>
      <c r="I30" s="128"/>
      <c r="J30" s="128"/>
      <c r="K30" s="128"/>
      <c r="L30" s="128"/>
      <c r="M30" s="128"/>
      <c r="N30" s="128"/>
      <c r="O30" s="128"/>
      <c r="P30" s="128"/>
      <c r="Q30" s="362"/>
      <c r="R30" s="148" t="s">
        <v>422</v>
      </c>
      <c r="S30" s="148">
        <v>37</v>
      </c>
      <c r="T30" s="148">
        <f>S30*4</f>
        <v>148</v>
      </c>
    </row>
    <row r="31" spans="1:20" s="132" customFormat="1" ht="20.100000000000001" customHeight="1" x14ac:dyDescent="0.25">
      <c r="F31" s="156"/>
      <c r="G31" s="156"/>
      <c r="H31" s="128"/>
      <c r="I31" s="128"/>
      <c r="J31" s="128"/>
      <c r="K31" s="128"/>
      <c r="L31" s="128"/>
      <c r="M31" s="128"/>
      <c r="N31" s="128"/>
      <c r="O31" s="128"/>
      <c r="P31" s="128"/>
      <c r="Q31" s="362"/>
    </row>
    <row r="32" spans="1:20" s="132" customFormat="1" ht="20.100000000000001" customHeight="1" x14ac:dyDescent="0.25">
      <c r="F32" s="156"/>
      <c r="G32" s="156"/>
      <c r="H32" s="128"/>
      <c r="I32" s="128"/>
      <c r="J32" s="128"/>
      <c r="K32" s="128"/>
      <c r="L32" s="128"/>
      <c r="M32" s="128"/>
      <c r="N32" s="128"/>
      <c r="O32" s="128"/>
      <c r="P32" s="128"/>
      <c r="Q32" s="362"/>
    </row>
    <row r="33" spans="6:17" s="132" customFormat="1" ht="20.100000000000001" customHeight="1" x14ac:dyDescent="0.25">
      <c r="F33" s="156"/>
      <c r="G33" s="156"/>
      <c r="H33" s="128"/>
      <c r="I33" s="128"/>
      <c r="J33" s="128"/>
      <c r="K33" s="128"/>
      <c r="L33" s="128"/>
      <c r="M33" s="128"/>
      <c r="N33" s="128"/>
      <c r="O33" s="128"/>
      <c r="P33" s="128"/>
      <c r="Q33" s="362"/>
    </row>
    <row r="34" spans="6:17" s="132" customFormat="1" ht="20.100000000000001" customHeight="1" x14ac:dyDescent="0.25">
      <c r="F34" s="156"/>
      <c r="G34" s="156"/>
      <c r="H34" s="128"/>
      <c r="I34" s="128"/>
      <c r="J34" s="128"/>
      <c r="K34" s="128"/>
      <c r="L34" s="128"/>
      <c r="M34" s="128"/>
      <c r="N34" s="128"/>
      <c r="O34" s="128"/>
      <c r="P34" s="128"/>
      <c r="Q34" s="362"/>
    </row>
    <row r="35" spans="6:17" s="132" customFormat="1" ht="20.100000000000001" customHeight="1" x14ac:dyDescent="0.25">
      <c r="F35" s="156"/>
      <c r="G35" s="156"/>
      <c r="H35" s="128"/>
      <c r="I35" s="128"/>
      <c r="J35" s="128"/>
      <c r="K35" s="128"/>
      <c r="L35" s="128"/>
      <c r="M35" s="128"/>
      <c r="N35" s="128"/>
      <c r="O35" s="128"/>
      <c r="P35" s="128"/>
      <c r="Q35" s="362"/>
    </row>
    <row r="36" spans="6:17" s="132" customFormat="1" ht="20.100000000000001" customHeight="1" x14ac:dyDescent="0.25">
      <c r="F36" s="156"/>
      <c r="G36" s="156"/>
      <c r="H36" s="128"/>
      <c r="I36" s="128"/>
      <c r="J36" s="128"/>
      <c r="K36" s="128"/>
      <c r="L36" s="128"/>
      <c r="M36" s="128"/>
      <c r="N36" s="128"/>
      <c r="O36" s="128"/>
      <c r="P36" s="128"/>
      <c r="Q36" s="362"/>
    </row>
    <row r="37" spans="6:17" s="132" customFormat="1" ht="20.100000000000001" customHeight="1" x14ac:dyDescent="0.25">
      <c r="F37" s="156"/>
      <c r="G37" s="156"/>
      <c r="H37" s="128"/>
      <c r="I37" s="128"/>
      <c r="J37" s="128"/>
      <c r="K37" s="128"/>
      <c r="L37" s="128"/>
      <c r="M37" s="128"/>
      <c r="N37" s="128"/>
      <c r="O37" s="128"/>
      <c r="P37" s="128"/>
      <c r="Q37" s="362"/>
    </row>
    <row r="38" spans="6:17" s="132" customFormat="1" ht="20.100000000000001" customHeight="1" x14ac:dyDescent="0.25">
      <c r="F38" s="156"/>
      <c r="G38" s="156"/>
      <c r="H38" s="128"/>
      <c r="I38" s="128"/>
      <c r="J38" s="128"/>
      <c r="K38" s="128"/>
      <c r="L38" s="128"/>
      <c r="M38" s="128"/>
      <c r="N38" s="128"/>
      <c r="O38" s="128"/>
      <c r="P38" s="128"/>
      <c r="Q38" s="362"/>
    </row>
    <row r="39" spans="6:17" s="132" customFormat="1" ht="20.100000000000001" customHeight="1" x14ac:dyDescent="0.25">
      <c r="F39" s="156"/>
      <c r="G39" s="156"/>
      <c r="H39" s="128"/>
      <c r="I39" s="128"/>
      <c r="J39" s="128"/>
      <c r="K39" s="128"/>
      <c r="L39" s="128"/>
      <c r="M39" s="128"/>
      <c r="N39" s="128"/>
      <c r="O39" s="128"/>
      <c r="P39" s="128"/>
      <c r="Q39" s="362"/>
    </row>
    <row r="40" spans="6:17" s="132" customFormat="1" ht="20.100000000000001" customHeight="1" x14ac:dyDescent="0.25">
      <c r="F40" s="156"/>
      <c r="G40" s="156"/>
      <c r="H40" s="128"/>
      <c r="I40" s="128"/>
      <c r="J40" s="128"/>
      <c r="K40" s="128"/>
      <c r="L40" s="128"/>
      <c r="M40" s="128"/>
      <c r="N40" s="128"/>
      <c r="O40" s="128"/>
      <c r="P40" s="128"/>
      <c r="Q40" s="362"/>
    </row>
    <row r="41" spans="6:17" s="132" customFormat="1" ht="20.100000000000001" customHeight="1" x14ac:dyDescent="0.25">
      <c r="F41" s="156"/>
      <c r="G41" s="156"/>
      <c r="H41" s="128"/>
      <c r="I41" s="128"/>
      <c r="J41" s="128"/>
      <c r="K41" s="128"/>
      <c r="L41" s="128"/>
      <c r="M41" s="128"/>
      <c r="N41" s="128"/>
      <c r="O41" s="128"/>
      <c r="P41" s="128"/>
      <c r="Q41" s="362"/>
    </row>
    <row r="42" spans="6:17" s="132" customFormat="1" ht="20.100000000000001" customHeight="1" x14ac:dyDescent="0.25">
      <c r="F42" s="156"/>
      <c r="G42" s="156"/>
      <c r="H42" s="128"/>
      <c r="I42" s="128"/>
      <c r="J42" s="128"/>
      <c r="K42" s="128"/>
      <c r="L42" s="128"/>
      <c r="M42" s="128"/>
      <c r="N42" s="128"/>
      <c r="O42" s="128"/>
      <c r="P42" s="128"/>
      <c r="Q42" s="362"/>
    </row>
    <row r="43" spans="6:17" s="132" customFormat="1" ht="20.100000000000001" customHeight="1" x14ac:dyDescent="0.25">
      <c r="F43" s="156"/>
      <c r="G43" s="156"/>
      <c r="H43" s="128"/>
      <c r="I43" s="128"/>
      <c r="J43" s="128"/>
      <c r="K43" s="128"/>
      <c r="L43" s="128"/>
      <c r="M43" s="128"/>
      <c r="N43" s="128"/>
      <c r="O43" s="128"/>
      <c r="P43" s="128"/>
      <c r="Q43" s="362"/>
    </row>
    <row r="44" spans="6:17" s="132" customFormat="1" ht="20.100000000000001" customHeight="1" x14ac:dyDescent="0.25">
      <c r="F44" s="156"/>
      <c r="G44" s="156"/>
      <c r="H44" s="128"/>
      <c r="I44" s="128"/>
      <c r="J44" s="128"/>
      <c r="K44" s="128"/>
      <c r="L44" s="128"/>
      <c r="M44" s="128"/>
      <c r="N44" s="128"/>
      <c r="O44" s="128"/>
      <c r="P44" s="128"/>
      <c r="Q44" s="362"/>
    </row>
    <row r="45" spans="6:17" s="132" customFormat="1" ht="20.100000000000001" customHeight="1" x14ac:dyDescent="0.25">
      <c r="F45" s="156"/>
      <c r="G45" s="156"/>
      <c r="H45" s="128"/>
      <c r="I45" s="128"/>
      <c r="J45" s="128"/>
      <c r="K45" s="128"/>
      <c r="L45" s="128"/>
      <c r="M45" s="128"/>
      <c r="N45" s="128"/>
      <c r="O45" s="128"/>
      <c r="P45" s="128"/>
      <c r="Q45" s="362"/>
    </row>
    <row r="46" spans="6:17" s="132" customFormat="1" ht="20.100000000000001" customHeight="1" x14ac:dyDescent="0.25">
      <c r="F46" s="156"/>
      <c r="G46" s="156"/>
      <c r="H46" s="128"/>
      <c r="I46" s="128"/>
      <c r="J46" s="128"/>
      <c r="K46" s="129"/>
      <c r="L46" s="129"/>
      <c r="M46" s="129"/>
      <c r="N46" s="129"/>
      <c r="O46" s="129"/>
      <c r="P46" s="129"/>
      <c r="Q46" s="361"/>
    </row>
    <row r="47" spans="6:17" s="132" customFormat="1" ht="20.100000000000001" customHeight="1" x14ac:dyDescent="0.25">
      <c r="F47" s="156"/>
      <c r="G47" s="156"/>
      <c r="H47" s="128"/>
      <c r="I47" s="128"/>
      <c r="J47" s="128"/>
      <c r="K47" s="128"/>
      <c r="L47" s="128"/>
      <c r="M47" s="128"/>
      <c r="N47" s="128"/>
      <c r="O47" s="128"/>
      <c r="P47" s="128"/>
      <c r="Q47" s="362"/>
    </row>
    <row r="48" spans="6:17" s="132" customFormat="1" ht="20.100000000000001" customHeight="1" x14ac:dyDescent="0.25">
      <c r="F48" s="156"/>
      <c r="G48" s="156"/>
      <c r="H48" s="128"/>
      <c r="I48" s="128"/>
      <c r="J48" s="128"/>
      <c r="K48" s="129"/>
      <c r="L48" s="129"/>
      <c r="M48" s="129"/>
      <c r="N48" s="129"/>
      <c r="O48" s="129"/>
      <c r="P48" s="129"/>
      <c r="Q48" s="361"/>
    </row>
    <row r="49" spans="6:17" s="132" customFormat="1" ht="20.100000000000001" customHeight="1" x14ac:dyDescent="0.25">
      <c r="F49" s="156"/>
      <c r="G49" s="156"/>
      <c r="H49" s="128"/>
      <c r="I49" s="128"/>
      <c r="J49" s="128"/>
      <c r="K49" s="129"/>
      <c r="L49" s="129"/>
      <c r="M49" s="129"/>
      <c r="N49" s="129"/>
      <c r="O49" s="129"/>
      <c r="P49" s="129"/>
      <c r="Q49" s="361"/>
    </row>
    <row r="50" spans="6:17" s="132" customFormat="1" ht="20.100000000000001" customHeight="1" x14ac:dyDescent="0.25">
      <c r="F50" s="156"/>
      <c r="G50" s="156"/>
      <c r="H50" s="128"/>
      <c r="I50" s="128"/>
      <c r="J50" s="128"/>
      <c r="K50" s="128"/>
      <c r="L50" s="128"/>
      <c r="M50" s="128"/>
      <c r="N50" s="128"/>
      <c r="O50" s="128"/>
      <c r="P50" s="128"/>
      <c r="Q50" s="362"/>
    </row>
    <row r="51" spans="6:17" s="132" customFormat="1" ht="20.100000000000001" customHeight="1" x14ac:dyDescent="0.25">
      <c r="F51" s="156"/>
      <c r="G51" s="156"/>
      <c r="H51" s="128"/>
      <c r="I51" s="128"/>
      <c r="J51" s="128"/>
      <c r="K51" s="128"/>
      <c r="L51" s="128"/>
      <c r="M51" s="128"/>
      <c r="N51" s="128"/>
      <c r="O51" s="128"/>
      <c r="P51" s="128"/>
      <c r="Q51" s="362"/>
    </row>
    <row r="52" spans="6:17" s="132" customFormat="1" ht="20.100000000000001" customHeight="1" x14ac:dyDescent="0.25">
      <c r="F52" s="156"/>
      <c r="G52" s="156"/>
      <c r="H52" s="128"/>
      <c r="I52" s="128"/>
      <c r="J52" s="128"/>
      <c r="K52" s="128"/>
      <c r="L52" s="128"/>
      <c r="M52" s="128"/>
      <c r="N52" s="128"/>
      <c r="O52" s="128"/>
      <c r="P52" s="128"/>
      <c r="Q52" s="362"/>
    </row>
    <row r="53" spans="6:17" s="132" customFormat="1" ht="20.100000000000001" customHeight="1" x14ac:dyDescent="0.25">
      <c r="F53" s="156"/>
      <c r="G53" s="156"/>
      <c r="H53" s="156"/>
      <c r="I53" s="128"/>
      <c r="J53" s="128"/>
      <c r="K53" s="128"/>
      <c r="L53" s="128"/>
      <c r="M53" s="128"/>
      <c r="N53" s="128"/>
      <c r="O53" s="128"/>
      <c r="P53" s="128"/>
      <c r="Q53" s="362"/>
    </row>
    <row r="54" spans="6:17" s="132" customFormat="1" ht="20.100000000000001" customHeight="1" x14ac:dyDescent="0.25">
      <c r="F54" s="156"/>
      <c r="G54" s="156"/>
      <c r="H54" s="156"/>
      <c r="I54" s="128"/>
      <c r="J54" s="128"/>
      <c r="K54" s="128"/>
      <c r="L54" s="128"/>
      <c r="M54" s="128"/>
      <c r="N54" s="128"/>
      <c r="O54" s="128"/>
      <c r="P54" s="128"/>
      <c r="Q54" s="362"/>
    </row>
    <row r="55" spans="6:17" s="132" customFormat="1" ht="20.100000000000001" customHeight="1" x14ac:dyDescent="0.25">
      <c r="F55" s="156"/>
      <c r="G55" s="156"/>
      <c r="H55" s="156"/>
      <c r="I55" s="128"/>
      <c r="J55" s="128"/>
      <c r="K55" s="128"/>
      <c r="L55" s="128"/>
      <c r="M55" s="128"/>
      <c r="N55" s="128"/>
      <c r="O55" s="128"/>
      <c r="P55" s="128"/>
      <c r="Q55" s="362"/>
    </row>
    <row r="56" spans="6:17" s="132" customFormat="1" x14ac:dyDescent="0.25">
      <c r="F56" s="156"/>
      <c r="G56" s="156"/>
      <c r="H56" s="156"/>
      <c r="I56" s="128"/>
      <c r="J56" s="128"/>
      <c r="K56" s="128"/>
      <c r="L56" s="128"/>
      <c r="M56" s="128"/>
      <c r="N56" s="128"/>
      <c r="O56" s="128"/>
      <c r="P56" s="128"/>
      <c r="Q56" s="362"/>
    </row>
    <row r="57" spans="6:17" s="132" customFormat="1" x14ac:dyDescent="0.25">
      <c r="F57" s="156"/>
      <c r="G57" s="156"/>
      <c r="H57" s="156"/>
      <c r="I57" s="156"/>
      <c r="J57" s="128"/>
      <c r="K57" s="128"/>
      <c r="L57" s="128"/>
      <c r="M57" s="128"/>
      <c r="N57" s="128"/>
      <c r="O57" s="128"/>
      <c r="P57" s="128"/>
      <c r="Q57" s="362"/>
    </row>
    <row r="58" spans="6:17" s="132" customFormat="1" x14ac:dyDescent="0.25">
      <c r="F58" s="156"/>
      <c r="G58" s="156"/>
      <c r="H58" s="156"/>
      <c r="I58" s="156"/>
      <c r="J58" s="128"/>
      <c r="K58" s="128"/>
      <c r="L58" s="128"/>
      <c r="M58" s="128"/>
      <c r="N58" s="128"/>
      <c r="O58" s="128"/>
      <c r="P58" s="128"/>
      <c r="Q58" s="362"/>
    </row>
    <row r="59" spans="6:17" s="132" customFormat="1" x14ac:dyDescent="0.25">
      <c r="F59" s="156"/>
      <c r="G59" s="156"/>
      <c r="H59" s="156"/>
      <c r="I59" s="156"/>
      <c r="J59" s="128"/>
      <c r="K59" s="128"/>
      <c r="L59" s="128"/>
      <c r="M59" s="128"/>
      <c r="N59" s="128"/>
      <c r="O59" s="128"/>
      <c r="P59" s="128"/>
      <c r="Q59" s="362"/>
    </row>
    <row r="60" spans="6:17" s="132" customFormat="1" x14ac:dyDescent="0.25">
      <c r="F60" s="156"/>
      <c r="G60" s="156"/>
      <c r="H60" s="156"/>
      <c r="I60" s="156"/>
      <c r="J60" s="128"/>
      <c r="K60" s="128"/>
      <c r="L60" s="128"/>
      <c r="M60" s="128"/>
      <c r="N60" s="128"/>
      <c r="O60" s="128"/>
      <c r="P60" s="128"/>
      <c r="Q60" s="362"/>
    </row>
    <row r="61" spans="6:17" s="132" customFormat="1" x14ac:dyDescent="0.25">
      <c r="F61" s="156"/>
      <c r="G61" s="156"/>
      <c r="H61" s="156"/>
      <c r="I61" s="156"/>
      <c r="J61" s="128"/>
      <c r="K61" s="128"/>
      <c r="L61" s="128"/>
      <c r="M61" s="128"/>
      <c r="N61" s="128"/>
      <c r="O61" s="128"/>
      <c r="P61" s="128"/>
      <c r="Q61" s="362"/>
    </row>
    <row r="62" spans="6:17" s="132" customFormat="1" x14ac:dyDescent="0.25">
      <c r="F62" s="156"/>
      <c r="G62" s="156"/>
      <c r="H62" s="156"/>
      <c r="I62" s="156"/>
      <c r="J62" s="128"/>
      <c r="K62" s="128"/>
      <c r="L62" s="128"/>
      <c r="M62" s="128"/>
      <c r="N62" s="128"/>
      <c r="O62" s="128"/>
      <c r="P62" s="128"/>
      <c r="Q62" s="362"/>
    </row>
    <row r="63" spans="6:17" s="132" customFormat="1" x14ac:dyDescent="0.25">
      <c r="F63" s="156"/>
      <c r="G63" s="156"/>
      <c r="H63" s="156"/>
      <c r="I63" s="156"/>
      <c r="J63" s="128"/>
      <c r="K63" s="128"/>
      <c r="L63" s="128"/>
      <c r="M63" s="128"/>
      <c r="N63" s="128"/>
      <c r="O63" s="128"/>
      <c r="P63" s="128"/>
      <c r="Q63" s="362"/>
    </row>
    <row r="64" spans="6:17" s="132" customFormat="1" x14ac:dyDescent="0.25">
      <c r="F64" s="156"/>
      <c r="G64" s="156"/>
      <c r="H64" s="156"/>
      <c r="I64" s="156"/>
      <c r="J64" s="128"/>
      <c r="K64" s="128"/>
      <c r="L64" s="128"/>
      <c r="M64" s="128"/>
      <c r="N64" s="128"/>
      <c r="O64" s="128"/>
      <c r="P64" s="128"/>
      <c r="Q64" s="362"/>
    </row>
    <row r="65" spans="6:17" s="132" customFormat="1" x14ac:dyDescent="0.25">
      <c r="F65" s="156"/>
      <c r="G65" s="156"/>
      <c r="H65" s="156"/>
      <c r="I65" s="156"/>
      <c r="J65" s="128"/>
      <c r="K65" s="128"/>
      <c r="L65" s="128"/>
      <c r="M65" s="128"/>
      <c r="N65" s="128"/>
      <c r="O65" s="128"/>
      <c r="P65" s="128"/>
      <c r="Q65" s="362"/>
    </row>
    <row r="66" spans="6:17" s="132" customFormat="1" x14ac:dyDescent="0.25">
      <c r="F66" s="156"/>
      <c r="G66" s="156"/>
      <c r="H66" s="156"/>
      <c r="I66" s="156"/>
      <c r="J66" s="128"/>
      <c r="K66" s="128"/>
      <c r="L66" s="128"/>
      <c r="M66" s="128"/>
      <c r="N66" s="128"/>
      <c r="O66" s="128"/>
      <c r="P66" s="128"/>
      <c r="Q66" s="362"/>
    </row>
    <row r="67" spans="6:17" s="132" customFormat="1" x14ac:dyDescent="0.25">
      <c r="F67" s="156"/>
      <c r="G67" s="156"/>
      <c r="H67" s="156"/>
      <c r="I67" s="156"/>
      <c r="J67" s="128"/>
      <c r="K67" s="128"/>
      <c r="L67" s="128"/>
      <c r="M67" s="128"/>
      <c r="N67" s="128"/>
      <c r="O67" s="128"/>
      <c r="P67" s="128"/>
      <c r="Q67" s="362"/>
    </row>
    <row r="68" spans="6:17" s="132" customFormat="1" x14ac:dyDescent="0.25">
      <c r="F68" s="156"/>
      <c r="G68" s="156"/>
      <c r="H68" s="156"/>
      <c r="I68" s="156"/>
      <c r="J68" s="128"/>
      <c r="K68" s="128"/>
      <c r="L68" s="128"/>
      <c r="M68" s="128"/>
      <c r="N68" s="128"/>
      <c r="O68" s="128"/>
      <c r="P68" s="128"/>
      <c r="Q68" s="362"/>
    </row>
    <row r="69" spans="6:17" s="132" customFormat="1" x14ac:dyDescent="0.25">
      <c r="F69" s="156"/>
      <c r="G69" s="156"/>
      <c r="H69" s="156"/>
      <c r="I69" s="156"/>
      <c r="J69" s="128"/>
      <c r="K69" s="128"/>
      <c r="L69" s="128"/>
      <c r="M69" s="128"/>
      <c r="N69" s="128"/>
      <c r="O69" s="128"/>
      <c r="P69" s="128"/>
      <c r="Q69" s="362"/>
    </row>
    <row r="70" spans="6:17" s="132" customFormat="1" x14ac:dyDescent="0.25">
      <c r="F70" s="156"/>
      <c r="G70" s="156"/>
      <c r="H70" s="156"/>
      <c r="I70" s="156"/>
      <c r="J70" s="128"/>
      <c r="K70" s="128"/>
      <c r="L70" s="128"/>
      <c r="M70" s="128"/>
      <c r="N70" s="128"/>
      <c r="O70" s="128"/>
      <c r="P70" s="128"/>
      <c r="Q70" s="362"/>
    </row>
    <row r="71" spans="6:17" s="132" customFormat="1" x14ac:dyDescent="0.25">
      <c r="F71" s="156"/>
      <c r="G71" s="156"/>
      <c r="H71" s="156"/>
      <c r="I71" s="156"/>
      <c r="J71" s="128"/>
      <c r="K71" s="128"/>
      <c r="L71" s="128"/>
      <c r="M71" s="128"/>
      <c r="N71" s="128"/>
      <c r="O71" s="128"/>
      <c r="P71" s="128"/>
      <c r="Q71" s="362"/>
    </row>
    <row r="72" spans="6:17" s="132" customFormat="1" x14ac:dyDescent="0.25">
      <c r="F72" s="156"/>
      <c r="G72" s="156"/>
      <c r="H72" s="156"/>
      <c r="I72" s="156"/>
      <c r="J72" s="128"/>
      <c r="K72" s="128"/>
      <c r="L72" s="128"/>
      <c r="M72" s="128"/>
      <c r="N72" s="128"/>
      <c r="O72" s="128"/>
      <c r="P72" s="128"/>
      <c r="Q72" s="362"/>
    </row>
    <row r="73" spans="6:17" s="132" customFormat="1" x14ac:dyDescent="0.25">
      <c r="F73" s="156"/>
      <c r="G73" s="156"/>
      <c r="H73" s="156"/>
      <c r="I73" s="156"/>
      <c r="J73" s="128"/>
      <c r="K73" s="128"/>
      <c r="L73" s="128"/>
      <c r="M73" s="128"/>
      <c r="N73" s="128"/>
      <c r="O73" s="128"/>
      <c r="P73" s="128"/>
      <c r="Q73" s="362"/>
    </row>
    <row r="74" spans="6:17" s="132" customFormat="1" x14ac:dyDescent="0.25">
      <c r="F74" s="156"/>
      <c r="G74" s="156"/>
      <c r="H74" s="156"/>
      <c r="I74" s="156"/>
      <c r="J74" s="128"/>
      <c r="K74" s="128"/>
      <c r="L74" s="128"/>
      <c r="M74" s="128"/>
      <c r="N74" s="128"/>
      <c r="O74" s="128"/>
      <c r="P74" s="128"/>
      <c r="Q74" s="362"/>
    </row>
    <row r="75" spans="6:17" s="132" customFormat="1" x14ac:dyDescent="0.25">
      <c r="F75" s="156"/>
      <c r="G75" s="156"/>
      <c r="H75" s="156"/>
      <c r="I75" s="156"/>
      <c r="J75" s="128"/>
      <c r="K75" s="128"/>
      <c r="L75" s="128"/>
      <c r="M75" s="128"/>
      <c r="N75" s="128"/>
      <c r="O75" s="128"/>
      <c r="P75" s="128"/>
      <c r="Q75" s="362"/>
    </row>
    <row r="76" spans="6:17" s="132" customFormat="1" x14ac:dyDescent="0.25">
      <c r="F76" s="156"/>
      <c r="G76" s="156"/>
      <c r="H76" s="156"/>
      <c r="I76" s="156"/>
      <c r="J76" s="128"/>
      <c r="K76" s="128"/>
      <c r="L76" s="128"/>
      <c r="M76" s="128"/>
      <c r="N76" s="128"/>
      <c r="O76" s="128"/>
      <c r="P76" s="128"/>
      <c r="Q76" s="362"/>
    </row>
    <row r="77" spans="6:17" s="132" customFormat="1" x14ac:dyDescent="0.25">
      <c r="F77" s="156"/>
      <c r="G77" s="156"/>
      <c r="H77" s="156"/>
      <c r="I77" s="156"/>
      <c r="J77" s="128"/>
      <c r="K77" s="128"/>
      <c r="L77" s="128"/>
      <c r="M77" s="128"/>
      <c r="N77" s="128"/>
      <c r="O77" s="128"/>
      <c r="P77" s="128"/>
      <c r="Q77" s="362"/>
    </row>
    <row r="78" spans="6:17" s="132" customFormat="1" x14ac:dyDescent="0.25">
      <c r="F78" s="156"/>
      <c r="G78" s="156"/>
      <c r="H78" s="156"/>
      <c r="I78" s="156"/>
      <c r="J78" s="128"/>
      <c r="K78" s="128"/>
      <c r="L78" s="128"/>
      <c r="M78" s="128"/>
      <c r="N78" s="128"/>
      <c r="O78" s="128"/>
      <c r="P78" s="128"/>
      <c r="Q78" s="362"/>
    </row>
    <row r="79" spans="6:17" s="132" customFormat="1" x14ac:dyDescent="0.25">
      <c r="F79" s="156"/>
      <c r="G79" s="156"/>
      <c r="H79" s="156"/>
      <c r="I79" s="156"/>
      <c r="J79" s="128"/>
      <c r="K79" s="128"/>
      <c r="L79" s="128"/>
      <c r="M79" s="128"/>
      <c r="N79" s="128"/>
      <c r="O79" s="128"/>
      <c r="P79" s="128"/>
      <c r="Q79" s="362"/>
    </row>
    <row r="80" spans="6:17" s="132" customFormat="1" x14ac:dyDescent="0.25">
      <c r="F80" s="156"/>
      <c r="G80" s="156"/>
      <c r="H80" s="156"/>
      <c r="I80" s="156"/>
      <c r="J80" s="128"/>
      <c r="K80" s="128"/>
      <c r="L80" s="128"/>
      <c r="M80" s="128"/>
      <c r="N80" s="128"/>
      <c r="O80" s="128"/>
      <c r="P80" s="128"/>
      <c r="Q80" s="362"/>
    </row>
    <row r="81" spans="6:17" s="132" customFormat="1" x14ac:dyDescent="0.25">
      <c r="F81" s="156"/>
      <c r="G81" s="156"/>
      <c r="H81" s="156"/>
      <c r="I81" s="156"/>
      <c r="J81" s="128"/>
      <c r="K81" s="128"/>
      <c r="L81" s="128"/>
      <c r="M81" s="128"/>
      <c r="N81" s="128"/>
      <c r="O81" s="128"/>
      <c r="P81" s="128"/>
      <c r="Q81" s="362"/>
    </row>
    <row r="82" spans="6:17" s="132" customFormat="1" x14ac:dyDescent="0.25">
      <c r="F82" s="156"/>
      <c r="G82" s="156"/>
      <c r="H82" s="156"/>
      <c r="I82" s="156"/>
      <c r="J82" s="128"/>
      <c r="K82" s="128"/>
      <c r="L82" s="128"/>
      <c r="M82" s="128"/>
      <c r="N82" s="128"/>
      <c r="O82" s="128"/>
      <c r="P82" s="128"/>
      <c r="Q82" s="362"/>
    </row>
    <row r="83" spans="6:17" s="132" customFormat="1" x14ac:dyDescent="0.25">
      <c r="F83" s="156"/>
      <c r="G83" s="156"/>
      <c r="H83" s="156"/>
      <c r="I83" s="156"/>
      <c r="J83" s="128"/>
      <c r="K83" s="128"/>
      <c r="L83" s="128"/>
      <c r="M83" s="128"/>
      <c r="N83" s="128"/>
      <c r="O83" s="128"/>
      <c r="P83" s="128"/>
      <c r="Q83" s="362"/>
    </row>
    <row r="84" spans="6:17" s="132" customFormat="1" x14ac:dyDescent="0.25">
      <c r="F84" s="156"/>
      <c r="G84" s="156"/>
      <c r="H84" s="156"/>
      <c r="I84" s="156"/>
      <c r="J84" s="128"/>
      <c r="K84" s="128"/>
      <c r="L84" s="128"/>
      <c r="M84" s="128"/>
      <c r="N84" s="128"/>
      <c r="O84" s="128"/>
      <c r="P84" s="128"/>
      <c r="Q84" s="362"/>
    </row>
    <row r="85" spans="6:17" s="132" customFormat="1" x14ac:dyDescent="0.25">
      <c r="F85" s="156"/>
      <c r="G85" s="156"/>
      <c r="H85" s="156"/>
      <c r="I85" s="156"/>
      <c r="J85" s="128"/>
      <c r="K85" s="128"/>
      <c r="L85" s="128"/>
      <c r="M85" s="128"/>
      <c r="N85" s="128"/>
      <c r="O85" s="128"/>
      <c r="P85" s="128"/>
      <c r="Q85" s="362"/>
    </row>
    <row r="86" spans="6:17" s="132" customFormat="1" x14ac:dyDescent="0.25">
      <c r="F86" s="156"/>
      <c r="G86" s="156"/>
      <c r="H86" s="156"/>
      <c r="I86" s="156"/>
      <c r="J86" s="128"/>
      <c r="K86" s="128"/>
      <c r="L86" s="128"/>
      <c r="M86" s="128"/>
      <c r="N86" s="128"/>
      <c r="O86" s="128"/>
      <c r="P86" s="128"/>
      <c r="Q86" s="362"/>
    </row>
    <row r="87" spans="6:17" s="132" customFormat="1" x14ac:dyDescent="0.25">
      <c r="F87" s="156"/>
      <c r="G87" s="156"/>
      <c r="H87" s="156"/>
      <c r="I87" s="156"/>
      <c r="J87" s="128"/>
      <c r="K87" s="128"/>
      <c r="L87" s="128"/>
      <c r="M87" s="128"/>
      <c r="N87" s="128"/>
      <c r="O87" s="128"/>
      <c r="P87" s="128"/>
      <c r="Q87" s="362"/>
    </row>
    <row r="88" spans="6:17" s="132" customFormat="1" x14ac:dyDescent="0.25">
      <c r="F88" s="156"/>
      <c r="G88" s="156"/>
      <c r="H88" s="156"/>
      <c r="I88" s="156"/>
      <c r="J88" s="128"/>
      <c r="K88" s="128"/>
      <c r="L88" s="128"/>
      <c r="M88" s="128"/>
      <c r="N88" s="128"/>
      <c r="O88" s="128"/>
      <c r="P88" s="128"/>
      <c r="Q88" s="362"/>
    </row>
    <row r="89" spans="6:17" s="132" customFormat="1" x14ac:dyDescent="0.25">
      <c r="F89" s="156"/>
      <c r="G89" s="156"/>
      <c r="H89" s="156"/>
      <c r="I89" s="156"/>
      <c r="J89" s="128"/>
      <c r="K89" s="128"/>
      <c r="L89" s="128"/>
      <c r="M89" s="128"/>
      <c r="N89" s="128"/>
      <c r="O89" s="128"/>
      <c r="P89" s="128"/>
      <c r="Q89" s="362"/>
    </row>
    <row r="90" spans="6:17" s="132" customFormat="1" x14ac:dyDescent="0.25">
      <c r="F90" s="156"/>
      <c r="G90" s="156"/>
      <c r="H90" s="156"/>
      <c r="I90" s="156"/>
      <c r="J90" s="128"/>
      <c r="K90" s="128"/>
      <c r="L90" s="128"/>
      <c r="M90" s="128"/>
      <c r="N90" s="128"/>
      <c r="O90" s="128"/>
      <c r="P90" s="128"/>
      <c r="Q90" s="362"/>
    </row>
    <row r="91" spans="6:17" s="132" customFormat="1" x14ac:dyDescent="0.25">
      <c r="F91" s="156"/>
      <c r="G91" s="156"/>
      <c r="H91" s="156"/>
      <c r="I91" s="156"/>
      <c r="J91" s="128"/>
      <c r="K91" s="128"/>
      <c r="L91" s="128"/>
      <c r="M91" s="128"/>
      <c r="N91" s="128"/>
      <c r="O91" s="128"/>
      <c r="P91" s="128"/>
      <c r="Q91" s="362"/>
    </row>
    <row r="92" spans="6:17" s="132" customFormat="1" x14ac:dyDescent="0.25">
      <c r="F92" s="156"/>
      <c r="G92" s="156"/>
      <c r="H92" s="156"/>
      <c r="I92" s="156"/>
      <c r="J92" s="128"/>
      <c r="K92" s="128"/>
      <c r="L92" s="128"/>
      <c r="M92" s="128"/>
      <c r="N92" s="128"/>
      <c r="O92" s="128"/>
      <c r="P92" s="128"/>
      <c r="Q92" s="362"/>
    </row>
    <row r="93" spans="6:17" s="132" customFormat="1" x14ac:dyDescent="0.25">
      <c r="F93" s="156"/>
      <c r="G93" s="156"/>
      <c r="H93" s="156"/>
      <c r="I93" s="156"/>
      <c r="J93" s="128"/>
      <c r="K93" s="128"/>
      <c r="L93" s="128"/>
      <c r="M93" s="128"/>
      <c r="N93" s="128"/>
      <c r="O93" s="128"/>
      <c r="P93" s="128"/>
      <c r="Q93" s="362"/>
    </row>
    <row r="94" spans="6:17" s="132" customFormat="1" x14ac:dyDescent="0.25">
      <c r="F94" s="156"/>
      <c r="G94" s="156"/>
      <c r="H94" s="156"/>
      <c r="I94" s="156"/>
      <c r="J94" s="128"/>
      <c r="K94" s="128"/>
      <c r="L94" s="128"/>
      <c r="M94" s="128"/>
      <c r="N94" s="128"/>
      <c r="O94" s="128"/>
      <c r="P94" s="128"/>
      <c r="Q94" s="362"/>
    </row>
    <row r="95" spans="6:17" s="132" customFormat="1" x14ac:dyDescent="0.25">
      <c r="F95" s="156"/>
      <c r="G95" s="156"/>
      <c r="H95" s="156"/>
      <c r="I95" s="156"/>
      <c r="J95" s="128"/>
      <c r="K95" s="128"/>
      <c r="L95" s="128"/>
      <c r="M95" s="128"/>
      <c r="N95" s="128"/>
      <c r="O95" s="128"/>
      <c r="P95" s="128"/>
      <c r="Q95" s="362"/>
    </row>
    <row r="96" spans="6:17" s="132" customFormat="1" x14ac:dyDescent="0.25">
      <c r="F96" s="156"/>
      <c r="G96" s="156"/>
      <c r="H96" s="156"/>
      <c r="I96" s="156"/>
      <c r="J96" s="128"/>
      <c r="K96" s="128"/>
      <c r="L96" s="128"/>
      <c r="M96" s="128"/>
      <c r="N96" s="128"/>
      <c r="O96" s="128"/>
      <c r="P96" s="128"/>
      <c r="Q96" s="362"/>
    </row>
    <row r="97" spans="6:17" s="132" customFormat="1" x14ac:dyDescent="0.25">
      <c r="F97" s="156"/>
      <c r="G97" s="156"/>
      <c r="H97" s="156"/>
      <c r="I97" s="156"/>
      <c r="J97" s="128"/>
      <c r="K97" s="128"/>
      <c r="L97" s="128"/>
      <c r="M97" s="128"/>
      <c r="N97" s="128"/>
      <c r="O97" s="128"/>
      <c r="P97" s="128"/>
      <c r="Q97" s="362"/>
    </row>
    <row r="98" spans="6:17" s="132" customFormat="1" x14ac:dyDescent="0.25">
      <c r="F98" s="156"/>
      <c r="G98" s="156"/>
      <c r="H98" s="156"/>
      <c r="I98" s="156"/>
      <c r="J98" s="128"/>
      <c r="K98" s="128"/>
      <c r="L98" s="128"/>
      <c r="M98" s="128"/>
      <c r="N98" s="128"/>
      <c r="O98" s="128"/>
      <c r="P98" s="128"/>
      <c r="Q98" s="362"/>
    </row>
    <row r="99" spans="6:17" s="132" customFormat="1" x14ac:dyDescent="0.25">
      <c r="F99" s="156"/>
      <c r="G99" s="156"/>
      <c r="H99" s="156"/>
      <c r="I99" s="156"/>
      <c r="J99" s="128"/>
      <c r="K99" s="128"/>
      <c r="L99" s="128"/>
      <c r="M99" s="128"/>
      <c r="N99" s="128"/>
      <c r="O99" s="128"/>
      <c r="P99" s="128"/>
      <c r="Q99" s="362"/>
    </row>
    <row r="100" spans="6:17" s="132" customFormat="1" x14ac:dyDescent="0.25">
      <c r="F100" s="156"/>
      <c r="G100" s="156"/>
      <c r="H100" s="156"/>
      <c r="I100" s="156"/>
      <c r="J100" s="128"/>
      <c r="K100" s="128"/>
      <c r="L100" s="128"/>
      <c r="M100" s="128"/>
      <c r="N100" s="128"/>
      <c r="O100" s="128"/>
      <c r="P100" s="128"/>
      <c r="Q100" s="362"/>
    </row>
    <row r="101" spans="6:17" s="132" customFormat="1" x14ac:dyDescent="0.25">
      <c r="F101" s="156"/>
      <c r="G101" s="156"/>
      <c r="H101" s="156"/>
      <c r="I101" s="156"/>
      <c r="J101" s="128"/>
      <c r="K101" s="128"/>
      <c r="L101" s="128"/>
      <c r="M101" s="128"/>
      <c r="N101" s="128"/>
      <c r="O101" s="128"/>
      <c r="P101" s="128"/>
      <c r="Q101" s="362"/>
    </row>
    <row r="102" spans="6:17" s="132" customFormat="1" x14ac:dyDescent="0.25">
      <c r="F102" s="156"/>
      <c r="G102" s="156"/>
      <c r="H102" s="156"/>
      <c r="I102" s="156"/>
      <c r="J102" s="128"/>
      <c r="K102" s="128"/>
      <c r="L102" s="128"/>
      <c r="M102" s="128"/>
      <c r="N102" s="128"/>
      <c r="O102" s="128"/>
      <c r="P102" s="128"/>
      <c r="Q102" s="362"/>
    </row>
    <row r="103" spans="6:17" s="132" customFormat="1" x14ac:dyDescent="0.25">
      <c r="F103" s="156"/>
      <c r="G103" s="156"/>
      <c r="H103" s="156"/>
      <c r="I103" s="156"/>
      <c r="J103" s="128"/>
      <c r="K103" s="128"/>
      <c r="L103" s="128"/>
      <c r="M103" s="128"/>
      <c r="N103" s="128"/>
      <c r="O103" s="128"/>
      <c r="P103" s="128"/>
      <c r="Q103" s="362"/>
    </row>
    <row r="104" spans="6:17" s="132" customFormat="1" x14ac:dyDescent="0.25">
      <c r="F104" s="156"/>
      <c r="G104" s="156"/>
      <c r="H104" s="156"/>
      <c r="I104" s="156"/>
      <c r="J104" s="128"/>
      <c r="K104" s="128"/>
      <c r="L104" s="128"/>
      <c r="M104" s="128"/>
      <c r="N104" s="128"/>
      <c r="O104" s="128"/>
      <c r="P104" s="128"/>
      <c r="Q104" s="362"/>
    </row>
    <row r="105" spans="6:17" s="132" customFormat="1" x14ac:dyDescent="0.25">
      <c r="F105" s="156"/>
      <c r="G105" s="156"/>
      <c r="H105" s="156"/>
      <c r="I105" s="156"/>
      <c r="J105" s="128"/>
      <c r="K105" s="128"/>
      <c r="L105" s="128"/>
      <c r="M105" s="128"/>
      <c r="N105" s="128"/>
      <c r="O105" s="128"/>
      <c r="P105" s="128"/>
      <c r="Q105" s="362"/>
    </row>
    <row r="106" spans="6:17" s="132" customFormat="1" x14ac:dyDescent="0.25">
      <c r="F106" s="156"/>
      <c r="G106" s="156"/>
      <c r="H106" s="156"/>
      <c r="I106" s="156"/>
      <c r="J106" s="128"/>
      <c r="K106" s="128"/>
      <c r="L106" s="128"/>
      <c r="M106" s="128"/>
      <c r="N106" s="128"/>
      <c r="O106" s="128"/>
      <c r="P106" s="128"/>
      <c r="Q106" s="362"/>
    </row>
    <row r="107" spans="6:17" s="132" customFormat="1" x14ac:dyDescent="0.25">
      <c r="F107" s="156"/>
      <c r="G107" s="156"/>
      <c r="H107" s="156"/>
      <c r="I107" s="156"/>
      <c r="J107" s="128"/>
      <c r="K107" s="128"/>
      <c r="L107" s="128"/>
      <c r="M107" s="128"/>
      <c r="N107" s="128"/>
      <c r="O107" s="128"/>
      <c r="P107" s="128"/>
      <c r="Q107" s="362"/>
    </row>
    <row r="108" spans="6:17" s="132" customFormat="1" x14ac:dyDescent="0.25">
      <c r="F108" s="156"/>
      <c r="G108" s="156"/>
      <c r="H108" s="156"/>
      <c r="I108" s="156"/>
      <c r="J108" s="128"/>
      <c r="K108" s="128"/>
      <c r="L108" s="128"/>
      <c r="M108" s="128"/>
      <c r="N108" s="128"/>
      <c r="O108" s="128"/>
      <c r="P108" s="128"/>
      <c r="Q108" s="362"/>
    </row>
    <row r="109" spans="6:17" s="132" customFormat="1" x14ac:dyDescent="0.25">
      <c r="F109" s="156"/>
      <c r="G109" s="156"/>
      <c r="H109" s="156"/>
      <c r="I109" s="156"/>
      <c r="J109" s="128"/>
      <c r="K109" s="128"/>
      <c r="L109" s="128"/>
      <c r="M109" s="128"/>
      <c r="N109" s="128"/>
      <c r="O109" s="128"/>
      <c r="P109" s="128"/>
      <c r="Q109" s="362"/>
    </row>
    <row r="110" spans="6:17" s="132" customFormat="1" x14ac:dyDescent="0.25">
      <c r="F110" s="156"/>
      <c r="G110" s="156"/>
      <c r="H110" s="156"/>
      <c r="I110" s="156"/>
      <c r="J110" s="128"/>
      <c r="K110" s="128"/>
      <c r="L110" s="128"/>
      <c r="M110" s="128"/>
      <c r="N110" s="128"/>
      <c r="O110" s="128"/>
      <c r="P110" s="128"/>
      <c r="Q110" s="362"/>
    </row>
    <row r="111" spans="6:17" s="132" customFormat="1" x14ac:dyDescent="0.25">
      <c r="F111" s="156"/>
      <c r="G111" s="156"/>
      <c r="H111" s="156"/>
      <c r="I111" s="156"/>
      <c r="J111" s="128"/>
      <c r="K111" s="128"/>
      <c r="L111" s="128"/>
      <c r="M111" s="128"/>
      <c r="N111" s="128"/>
      <c r="O111" s="128"/>
      <c r="P111" s="128"/>
      <c r="Q111" s="362"/>
    </row>
    <row r="112" spans="6:17" s="132" customFormat="1" x14ac:dyDescent="0.25">
      <c r="F112" s="156"/>
      <c r="G112" s="156"/>
      <c r="H112" s="156"/>
      <c r="I112" s="156"/>
      <c r="J112" s="128"/>
      <c r="K112" s="128"/>
      <c r="L112" s="128"/>
      <c r="M112" s="128"/>
      <c r="N112" s="128"/>
      <c r="O112" s="128"/>
      <c r="P112" s="128"/>
      <c r="Q112" s="362"/>
    </row>
    <row r="113" spans="6:17" s="132" customFormat="1" x14ac:dyDescent="0.25">
      <c r="F113" s="156"/>
      <c r="G113" s="156"/>
      <c r="H113" s="156"/>
      <c r="I113" s="156"/>
      <c r="J113" s="128"/>
      <c r="K113" s="128"/>
      <c r="L113" s="128"/>
      <c r="M113" s="128"/>
      <c r="N113" s="128"/>
      <c r="O113" s="128"/>
      <c r="P113" s="128"/>
      <c r="Q113" s="362"/>
    </row>
    <row r="114" spans="6:17" s="132" customFormat="1" x14ac:dyDescent="0.25">
      <c r="F114" s="156"/>
      <c r="G114" s="156"/>
      <c r="H114" s="156"/>
      <c r="I114" s="156"/>
      <c r="J114" s="128"/>
      <c r="K114" s="128"/>
      <c r="L114" s="128"/>
      <c r="M114" s="128"/>
      <c r="N114" s="128"/>
      <c r="O114" s="128"/>
      <c r="P114" s="128"/>
      <c r="Q114" s="362"/>
    </row>
    <row r="115" spans="6:17" s="132" customFormat="1" x14ac:dyDescent="0.25">
      <c r="F115" s="156"/>
      <c r="G115" s="156"/>
      <c r="H115" s="156"/>
      <c r="I115" s="156"/>
      <c r="J115" s="128"/>
      <c r="K115" s="128"/>
      <c r="L115" s="128"/>
      <c r="M115" s="128"/>
      <c r="N115" s="128"/>
      <c r="O115" s="128"/>
      <c r="P115" s="128"/>
      <c r="Q115" s="362"/>
    </row>
    <row r="116" spans="6:17" s="132" customFormat="1" x14ac:dyDescent="0.25">
      <c r="F116" s="156"/>
      <c r="G116" s="156"/>
      <c r="H116" s="156"/>
      <c r="I116" s="156"/>
      <c r="J116" s="128"/>
      <c r="K116" s="128"/>
      <c r="L116" s="128"/>
      <c r="M116" s="128"/>
      <c r="N116" s="128"/>
      <c r="O116" s="128"/>
      <c r="P116" s="128"/>
      <c r="Q116" s="362"/>
    </row>
    <row r="117" spans="6:17" s="132" customFormat="1" x14ac:dyDescent="0.25">
      <c r="F117" s="156"/>
      <c r="G117" s="156"/>
      <c r="H117" s="156"/>
      <c r="I117" s="156"/>
      <c r="J117" s="128"/>
      <c r="K117" s="128"/>
      <c r="L117" s="128"/>
      <c r="M117" s="128"/>
      <c r="N117" s="128"/>
      <c r="O117" s="128"/>
      <c r="P117" s="128"/>
      <c r="Q117" s="362"/>
    </row>
    <row r="118" spans="6:17" s="132" customFormat="1" x14ac:dyDescent="0.25">
      <c r="F118" s="156"/>
      <c r="G118" s="156"/>
      <c r="H118" s="156"/>
      <c r="I118" s="156"/>
      <c r="J118" s="128"/>
      <c r="K118" s="128"/>
      <c r="L118" s="128"/>
      <c r="M118" s="128"/>
      <c r="N118" s="128"/>
      <c r="O118" s="128"/>
      <c r="P118" s="128"/>
      <c r="Q118" s="362"/>
    </row>
    <row r="119" spans="6:17" s="132" customFormat="1" x14ac:dyDescent="0.25">
      <c r="F119" s="156"/>
      <c r="G119" s="156"/>
      <c r="H119" s="156"/>
      <c r="I119" s="156"/>
      <c r="J119" s="128"/>
      <c r="K119" s="128"/>
      <c r="L119" s="128"/>
      <c r="M119" s="128"/>
      <c r="N119" s="128"/>
      <c r="O119" s="128"/>
      <c r="P119" s="128"/>
      <c r="Q119" s="362"/>
    </row>
    <row r="120" spans="6:17" s="132" customFormat="1" x14ac:dyDescent="0.25">
      <c r="F120" s="156"/>
      <c r="G120" s="156"/>
      <c r="H120" s="156"/>
      <c r="I120" s="156"/>
      <c r="J120" s="128"/>
      <c r="K120" s="128"/>
      <c r="L120" s="128"/>
      <c r="M120" s="128"/>
      <c r="N120" s="128"/>
      <c r="O120" s="128"/>
      <c r="P120" s="128"/>
      <c r="Q120" s="362"/>
    </row>
    <row r="121" spans="6:17" s="132" customFormat="1" x14ac:dyDescent="0.25">
      <c r="F121" s="156"/>
      <c r="G121" s="156"/>
      <c r="H121" s="156"/>
      <c r="I121" s="156"/>
      <c r="J121" s="128"/>
      <c r="K121" s="128"/>
      <c r="L121" s="128"/>
      <c r="M121" s="128"/>
      <c r="N121" s="128"/>
      <c r="O121" s="128"/>
      <c r="P121" s="128"/>
      <c r="Q121" s="362"/>
    </row>
    <row r="122" spans="6:17" s="132" customFormat="1" x14ac:dyDescent="0.25">
      <c r="F122" s="156"/>
      <c r="G122" s="156"/>
      <c r="H122" s="156"/>
      <c r="I122" s="156"/>
      <c r="J122" s="128"/>
      <c r="K122" s="128"/>
      <c r="L122" s="128"/>
      <c r="M122" s="128"/>
      <c r="N122" s="128"/>
      <c r="O122" s="128"/>
      <c r="P122" s="128"/>
      <c r="Q122" s="362"/>
    </row>
    <row r="123" spans="6:17" s="132" customFormat="1" x14ac:dyDescent="0.25">
      <c r="F123" s="156"/>
      <c r="G123" s="156"/>
      <c r="H123" s="156"/>
      <c r="I123" s="156"/>
      <c r="J123" s="128"/>
      <c r="K123" s="128"/>
      <c r="L123" s="128"/>
      <c r="M123" s="128"/>
      <c r="N123" s="128"/>
      <c r="O123" s="128"/>
      <c r="P123" s="128"/>
      <c r="Q123" s="362"/>
    </row>
    <row r="124" spans="6:17" s="132" customFormat="1" x14ac:dyDescent="0.25">
      <c r="F124" s="156"/>
      <c r="G124" s="156"/>
      <c r="H124" s="156"/>
      <c r="I124" s="156"/>
      <c r="J124" s="128"/>
      <c r="K124" s="128"/>
      <c r="L124" s="128"/>
      <c r="M124" s="128"/>
      <c r="N124" s="128"/>
      <c r="O124" s="128"/>
      <c r="P124" s="128"/>
      <c r="Q124" s="362"/>
    </row>
    <row r="125" spans="6:17" s="132" customFormat="1" x14ac:dyDescent="0.25">
      <c r="F125" s="156"/>
      <c r="G125" s="156"/>
      <c r="H125" s="156"/>
      <c r="I125" s="156"/>
      <c r="J125" s="128"/>
      <c r="K125" s="128"/>
      <c r="L125" s="128"/>
      <c r="M125" s="128"/>
      <c r="N125" s="128"/>
      <c r="O125" s="128"/>
      <c r="P125" s="128"/>
      <c r="Q125" s="362"/>
    </row>
    <row r="126" spans="6:17" s="132" customFormat="1" x14ac:dyDescent="0.25">
      <c r="F126" s="156"/>
      <c r="G126" s="156"/>
      <c r="H126" s="156"/>
      <c r="I126" s="156"/>
      <c r="J126" s="128"/>
      <c r="K126" s="128"/>
      <c r="L126" s="128"/>
      <c r="M126" s="128"/>
      <c r="N126" s="128"/>
      <c r="O126" s="128"/>
      <c r="P126" s="128"/>
      <c r="Q126" s="362"/>
    </row>
    <row r="127" spans="6:17" s="132" customFormat="1" x14ac:dyDescent="0.25">
      <c r="F127" s="156"/>
      <c r="G127" s="156"/>
      <c r="H127" s="156"/>
      <c r="I127" s="156"/>
      <c r="J127" s="128"/>
      <c r="K127" s="128"/>
      <c r="L127" s="128"/>
      <c r="M127" s="128"/>
      <c r="N127" s="128"/>
      <c r="O127" s="128"/>
      <c r="P127" s="128"/>
      <c r="Q127" s="362"/>
    </row>
    <row r="128" spans="6:17" s="132" customFormat="1" x14ac:dyDescent="0.25">
      <c r="F128" s="156"/>
      <c r="G128" s="156"/>
      <c r="H128" s="156"/>
      <c r="I128" s="156"/>
      <c r="J128" s="128"/>
      <c r="K128" s="128"/>
      <c r="L128" s="128"/>
      <c r="M128" s="128"/>
      <c r="N128" s="128"/>
      <c r="O128" s="128"/>
      <c r="P128" s="128"/>
      <c r="Q128" s="362"/>
    </row>
    <row r="129" spans="6:17" s="132" customFormat="1" x14ac:dyDescent="0.25">
      <c r="F129" s="156"/>
      <c r="G129" s="156"/>
      <c r="H129" s="156"/>
      <c r="I129" s="156"/>
      <c r="J129" s="128"/>
      <c r="K129" s="128"/>
      <c r="L129" s="128"/>
      <c r="M129" s="128"/>
      <c r="N129" s="128"/>
      <c r="O129" s="128"/>
      <c r="P129" s="128"/>
      <c r="Q129" s="362"/>
    </row>
    <row r="130" spans="6:17" s="132" customFormat="1" x14ac:dyDescent="0.25">
      <c r="F130" s="156"/>
      <c r="G130" s="156"/>
      <c r="H130" s="156"/>
      <c r="I130" s="156"/>
      <c r="J130" s="128"/>
      <c r="K130" s="128"/>
      <c r="L130" s="128"/>
      <c r="M130" s="128"/>
      <c r="N130" s="128"/>
      <c r="O130" s="128"/>
      <c r="P130" s="128"/>
      <c r="Q130" s="362"/>
    </row>
    <row r="131" spans="6:17" s="132" customFormat="1" x14ac:dyDescent="0.25">
      <c r="F131" s="156"/>
      <c r="G131" s="156"/>
      <c r="H131" s="156"/>
      <c r="I131" s="156"/>
      <c r="J131" s="128"/>
      <c r="K131" s="128"/>
      <c r="L131" s="128"/>
      <c r="M131" s="128"/>
      <c r="N131" s="128"/>
      <c r="O131" s="128"/>
      <c r="P131" s="128"/>
      <c r="Q131" s="362"/>
    </row>
    <row r="132" spans="6:17" s="132" customFormat="1" x14ac:dyDescent="0.25">
      <c r="F132" s="156"/>
      <c r="G132" s="156"/>
      <c r="H132" s="156"/>
      <c r="I132" s="156"/>
      <c r="J132" s="128"/>
      <c r="K132" s="128"/>
      <c r="L132" s="128"/>
      <c r="M132" s="128"/>
      <c r="N132" s="128"/>
      <c r="O132" s="128"/>
      <c r="P132" s="128"/>
      <c r="Q132" s="362"/>
    </row>
    <row r="133" spans="6:17" s="132" customFormat="1" x14ac:dyDescent="0.25">
      <c r="F133" s="156"/>
      <c r="G133" s="156"/>
      <c r="H133" s="156"/>
      <c r="I133" s="156"/>
      <c r="J133" s="128"/>
      <c r="K133" s="128"/>
      <c r="L133" s="128"/>
      <c r="M133" s="128"/>
      <c r="N133" s="128"/>
      <c r="O133" s="128"/>
      <c r="P133" s="128"/>
      <c r="Q133" s="362"/>
    </row>
    <row r="134" spans="6:17" s="132" customFormat="1" x14ac:dyDescent="0.25">
      <c r="F134" s="156"/>
      <c r="G134" s="156"/>
      <c r="H134" s="156"/>
      <c r="I134" s="156"/>
      <c r="J134" s="128"/>
      <c r="K134" s="128"/>
      <c r="L134" s="128"/>
      <c r="M134" s="128"/>
      <c r="N134" s="128"/>
      <c r="O134" s="128"/>
      <c r="P134" s="128"/>
      <c r="Q134" s="362"/>
    </row>
    <row r="135" spans="6:17" s="132" customFormat="1" x14ac:dyDescent="0.25">
      <c r="F135" s="156"/>
      <c r="G135" s="156"/>
      <c r="H135" s="156"/>
      <c r="I135" s="156"/>
      <c r="J135" s="128"/>
      <c r="K135" s="128"/>
      <c r="L135" s="128"/>
      <c r="M135" s="128"/>
      <c r="N135" s="128"/>
      <c r="O135" s="128"/>
      <c r="P135" s="128"/>
      <c r="Q135" s="362"/>
    </row>
    <row r="136" spans="6:17" s="132" customFormat="1" x14ac:dyDescent="0.25">
      <c r="F136" s="156"/>
      <c r="G136" s="156"/>
      <c r="H136" s="156"/>
      <c r="I136" s="156"/>
      <c r="J136" s="128"/>
      <c r="K136" s="128"/>
      <c r="L136" s="128"/>
      <c r="M136" s="128"/>
      <c r="N136" s="128"/>
      <c r="O136" s="128"/>
      <c r="P136" s="128"/>
      <c r="Q136" s="362"/>
    </row>
    <row r="137" spans="6:17" s="132" customFormat="1" x14ac:dyDescent="0.25">
      <c r="F137" s="156"/>
      <c r="G137" s="156"/>
      <c r="H137" s="156"/>
      <c r="I137" s="156"/>
      <c r="J137" s="128"/>
      <c r="K137" s="128"/>
      <c r="L137" s="128"/>
      <c r="M137" s="128"/>
      <c r="N137" s="128"/>
      <c r="O137" s="128"/>
      <c r="P137" s="128"/>
      <c r="Q137" s="362"/>
    </row>
    <row r="138" spans="6:17" s="132" customFormat="1" x14ac:dyDescent="0.25">
      <c r="F138" s="156"/>
      <c r="G138" s="156"/>
      <c r="H138" s="156"/>
      <c r="I138" s="156"/>
      <c r="J138" s="128"/>
      <c r="K138" s="128"/>
      <c r="L138" s="128"/>
      <c r="M138" s="128"/>
      <c r="N138" s="128"/>
      <c r="O138" s="128"/>
      <c r="P138" s="128"/>
      <c r="Q138" s="362"/>
    </row>
    <row r="139" spans="6:17" s="132" customFormat="1" x14ac:dyDescent="0.25">
      <c r="F139" s="156"/>
      <c r="G139" s="156"/>
      <c r="H139" s="156"/>
      <c r="I139" s="156"/>
      <c r="J139" s="128"/>
      <c r="K139" s="128"/>
      <c r="L139" s="128"/>
      <c r="M139" s="128"/>
      <c r="N139" s="128"/>
      <c r="O139" s="128"/>
      <c r="P139" s="128"/>
      <c r="Q139" s="362"/>
    </row>
    <row r="140" spans="6:17" s="132" customFormat="1" x14ac:dyDescent="0.25">
      <c r="F140" s="156"/>
      <c r="G140" s="156"/>
      <c r="H140" s="156"/>
      <c r="I140" s="156"/>
      <c r="J140" s="128"/>
      <c r="K140" s="128"/>
      <c r="L140" s="128"/>
      <c r="M140" s="128"/>
      <c r="N140" s="128"/>
      <c r="O140" s="128"/>
      <c r="P140" s="128"/>
      <c r="Q140" s="362"/>
    </row>
    <row r="141" spans="6:17" s="132" customFormat="1" x14ac:dyDescent="0.25">
      <c r="F141" s="156"/>
      <c r="G141" s="156"/>
      <c r="H141" s="156"/>
      <c r="I141" s="156"/>
      <c r="J141" s="128"/>
      <c r="K141" s="128"/>
      <c r="L141" s="128"/>
      <c r="M141" s="128"/>
      <c r="N141" s="128"/>
      <c r="O141" s="128"/>
      <c r="P141" s="128"/>
      <c r="Q141" s="362"/>
    </row>
    <row r="142" spans="6:17" s="132" customFormat="1" x14ac:dyDescent="0.25">
      <c r="F142" s="156"/>
      <c r="G142" s="156"/>
      <c r="H142" s="156"/>
      <c r="I142" s="156"/>
      <c r="J142" s="128"/>
      <c r="K142" s="128"/>
      <c r="L142" s="128"/>
      <c r="M142" s="128"/>
      <c r="N142" s="128"/>
      <c r="O142" s="128"/>
      <c r="P142" s="128"/>
      <c r="Q142" s="362"/>
    </row>
    <row r="143" spans="6:17" s="132" customFormat="1" x14ac:dyDescent="0.25">
      <c r="F143" s="156"/>
      <c r="G143" s="156"/>
      <c r="H143" s="156"/>
      <c r="I143" s="156"/>
      <c r="J143" s="128"/>
      <c r="K143" s="128"/>
      <c r="L143" s="128"/>
      <c r="M143" s="128"/>
      <c r="N143" s="128"/>
      <c r="O143" s="128"/>
      <c r="P143" s="128"/>
      <c r="Q143" s="362"/>
    </row>
    <row r="144" spans="6:17" s="132" customFormat="1" x14ac:dyDescent="0.25">
      <c r="F144" s="156"/>
      <c r="G144" s="156"/>
      <c r="H144" s="156"/>
      <c r="I144" s="156"/>
      <c r="J144" s="128"/>
      <c r="K144" s="128"/>
      <c r="L144" s="128"/>
      <c r="M144" s="128"/>
      <c r="N144" s="128"/>
      <c r="O144" s="128"/>
      <c r="P144" s="128"/>
      <c r="Q144" s="362"/>
    </row>
    <row r="145" spans="6:17" s="132" customFormat="1" x14ac:dyDescent="0.25">
      <c r="F145" s="156"/>
      <c r="G145" s="156"/>
      <c r="H145" s="156"/>
      <c r="I145" s="156"/>
      <c r="J145" s="128"/>
      <c r="K145" s="128"/>
      <c r="L145" s="128"/>
      <c r="M145" s="128"/>
      <c r="N145" s="128"/>
      <c r="O145" s="128"/>
      <c r="P145" s="128"/>
      <c r="Q145" s="362"/>
    </row>
    <row r="146" spans="6:17" s="132" customFormat="1" x14ac:dyDescent="0.25">
      <c r="F146" s="156"/>
      <c r="G146" s="156"/>
      <c r="H146" s="156"/>
      <c r="I146" s="156"/>
      <c r="J146" s="128"/>
      <c r="K146" s="128"/>
      <c r="L146" s="128"/>
      <c r="M146" s="128"/>
      <c r="N146" s="128"/>
      <c r="O146" s="128"/>
      <c r="P146" s="128"/>
      <c r="Q146" s="362"/>
    </row>
    <row r="147" spans="6:17" s="132" customFormat="1" x14ac:dyDescent="0.25">
      <c r="F147" s="156"/>
      <c r="G147" s="156"/>
      <c r="H147" s="156"/>
      <c r="I147" s="156"/>
      <c r="J147" s="128"/>
      <c r="K147" s="128"/>
      <c r="L147" s="128"/>
      <c r="M147" s="128"/>
      <c r="N147" s="128"/>
      <c r="O147" s="128"/>
      <c r="P147" s="128"/>
      <c r="Q147" s="362"/>
    </row>
    <row r="148" spans="6:17" s="132" customFormat="1" x14ac:dyDescent="0.25">
      <c r="F148" s="156"/>
      <c r="G148" s="156"/>
      <c r="H148" s="156"/>
      <c r="I148" s="156"/>
      <c r="J148" s="128"/>
      <c r="K148" s="128"/>
      <c r="L148" s="128"/>
      <c r="M148" s="128"/>
      <c r="N148" s="128"/>
      <c r="O148" s="128"/>
      <c r="P148" s="128"/>
      <c r="Q148" s="362"/>
    </row>
    <row r="149" spans="6:17" s="132" customFormat="1" x14ac:dyDescent="0.25">
      <c r="F149" s="156"/>
      <c r="G149" s="156"/>
      <c r="H149" s="156"/>
      <c r="I149" s="156"/>
      <c r="J149" s="128"/>
      <c r="K149" s="128"/>
      <c r="L149" s="128"/>
      <c r="M149" s="128"/>
      <c r="N149" s="128"/>
      <c r="O149" s="128"/>
      <c r="P149" s="128"/>
      <c r="Q149" s="362"/>
    </row>
    <row r="150" spans="6:17" s="132" customFormat="1" x14ac:dyDescent="0.25">
      <c r="F150" s="156"/>
      <c r="G150" s="156"/>
      <c r="H150" s="156"/>
      <c r="I150" s="156"/>
      <c r="J150" s="128"/>
      <c r="K150" s="128"/>
      <c r="L150" s="128"/>
      <c r="M150" s="128"/>
      <c r="N150" s="128"/>
      <c r="O150" s="128"/>
      <c r="P150" s="128"/>
      <c r="Q150" s="362"/>
    </row>
    <row r="151" spans="6:17" s="132" customFormat="1" x14ac:dyDescent="0.25">
      <c r="F151" s="156"/>
      <c r="G151" s="156"/>
      <c r="H151" s="156"/>
      <c r="I151" s="156"/>
      <c r="J151" s="128"/>
      <c r="K151" s="128"/>
      <c r="L151" s="128"/>
      <c r="M151" s="128"/>
      <c r="N151" s="128"/>
      <c r="O151" s="128"/>
      <c r="P151" s="128"/>
      <c r="Q151" s="362"/>
    </row>
    <row r="152" spans="6:17" s="132" customFormat="1" x14ac:dyDescent="0.25">
      <c r="F152" s="156"/>
      <c r="G152" s="156"/>
      <c r="H152" s="156"/>
      <c r="I152" s="156"/>
      <c r="J152" s="128"/>
      <c r="K152" s="128"/>
      <c r="L152" s="128"/>
      <c r="M152" s="128"/>
      <c r="N152" s="128"/>
      <c r="O152" s="128"/>
      <c r="P152" s="128"/>
      <c r="Q152" s="362"/>
    </row>
    <row r="153" spans="6:17" s="132" customFormat="1" x14ac:dyDescent="0.25">
      <c r="F153" s="156"/>
      <c r="G153" s="156"/>
      <c r="H153" s="156"/>
      <c r="I153" s="156"/>
      <c r="J153" s="128"/>
      <c r="K153" s="128"/>
      <c r="L153" s="128"/>
      <c r="M153" s="128"/>
      <c r="N153" s="128"/>
      <c r="O153" s="128"/>
      <c r="P153" s="128"/>
      <c r="Q153" s="362"/>
    </row>
    <row r="154" spans="6:17" s="132" customFormat="1" x14ac:dyDescent="0.25">
      <c r="F154" s="156"/>
      <c r="G154" s="156"/>
      <c r="H154" s="156"/>
      <c r="I154" s="156"/>
      <c r="J154" s="128"/>
      <c r="K154" s="128"/>
      <c r="L154" s="128"/>
      <c r="M154" s="128"/>
      <c r="N154" s="128"/>
      <c r="O154" s="128"/>
      <c r="P154" s="128"/>
      <c r="Q154" s="362"/>
    </row>
    <row r="155" spans="6:17" s="132" customFormat="1" x14ac:dyDescent="0.25">
      <c r="F155" s="156"/>
      <c r="G155" s="156"/>
      <c r="H155" s="156"/>
      <c r="I155" s="156"/>
      <c r="J155" s="128"/>
      <c r="K155" s="128"/>
      <c r="L155" s="128"/>
      <c r="M155" s="128"/>
      <c r="N155" s="128"/>
      <c r="O155" s="128"/>
      <c r="P155" s="128"/>
      <c r="Q155" s="362"/>
    </row>
    <row r="156" spans="6:17" s="132" customFormat="1" x14ac:dyDescent="0.25">
      <c r="F156" s="156"/>
      <c r="G156" s="156"/>
      <c r="H156" s="156"/>
      <c r="I156" s="156"/>
      <c r="J156" s="128"/>
      <c r="K156" s="128"/>
      <c r="L156" s="128"/>
      <c r="M156" s="128"/>
      <c r="N156" s="128"/>
      <c r="O156" s="128"/>
      <c r="P156" s="128"/>
      <c r="Q156" s="362"/>
    </row>
    <row r="157" spans="6:17" s="132" customFormat="1" x14ac:dyDescent="0.25">
      <c r="F157" s="156"/>
      <c r="G157" s="156"/>
      <c r="H157" s="156"/>
      <c r="I157" s="156"/>
      <c r="J157" s="128"/>
      <c r="K157" s="128"/>
      <c r="L157" s="128"/>
      <c r="M157" s="128"/>
      <c r="N157" s="128"/>
      <c r="O157" s="128"/>
      <c r="P157" s="128"/>
      <c r="Q157" s="362"/>
    </row>
    <row r="158" spans="6:17" s="132" customFormat="1" x14ac:dyDescent="0.25">
      <c r="F158" s="156"/>
      <c r="G158" s="156"/>
      <c r="H158" s="156"/>
      <c r="I158" s="156"/>
      <c r="J158" s="128"/>
      <c r="K158" s="128"/>
      <c r="L158" s="128"/>
      <c r="M158" s="128"/>
      <c r="N158" s="128"/>
      <c r="O158" s="128"/>
      <c r="P158" s="128"/>
      <c r="Q158" s="362"/>
    </row>
    <row r="159" spans="6:17" s="132" customFormat="1" x14ac:dyDescent="0.25">
      <c r="F159" s="156"/>
      <c r="G159" s="156"/>
      <c r="H159" s="156"/>
      <c r="I159" s="156"/>
      <c r="J159" s="128"/>
      <c r="K159" s="128"/>
      <c r="L159" s="128"/>
      <c r="M159" s="128"/>
      <c r="N159" s="128"/>
      <c r="O159" s="128"/>
      <c r="P159" s="128"/>
      <c r="Q159" s="362"/>
    </row>
    <row r="160" spans="6:17" s="132" customFormat="1" x14ac:dyDescent="0.25">
      <c r="F160" s="156"/>
      <c r="G160" s="156"/>
      <c r="H160" s="156"/>
      <c r="I160" s="156"/>
      <c r="J160" s="128"/>
      <c r="K160" s="128"/>
      <c r="L160" s="128"/>
      <c r="M160" s="128"/>
      <c r="N160" s="128"/>
      <c r="O160" s="128"/>
      <c r="P160" s="128"/>
      <c r="Q160" s="362"/>
    </row>
    <row r="161" spans="6:17" s="132" customFormat="1" x14ac:dyDescent="0.25">
      <c r="F161" s="156"/>
      <c r="G161" s="156"/>
      <c r="H161" s="156"/>
      <c r="I161" s="156"/>
      <c r="J161" s="128"/>
      <c r="K161" s="128"/>
      <c r="L161" s="128"/>
      <c r="M161" s="128"/>
      <c r="N161" s="128"/>
      <c r="O161" s="128"/>
      <c r="P161" s="128"/>
      <c r="Q161" s="362"/>
    </row>
    <row r="162" spans="6:17" s="132" customFormat="1" x14ac:dyDescent="0.25">
      <c r="F162" s="156"/>
      <c r="G162" s="156"/>
      <c r="H162" s="156"/>
      <c r="I162" s="156"/>
      <c r="J162" s="128"/>
      <c r="K162" s="128"/>
      <c r="L162" s="128"/>
      <c r="M162" s="128"/>
      <c r="N162" s="128"/>
      <c r="O162" s="128"/>
      <c r="P162" s="128"/>
      <c r="Q162" s="362"/>
    </row>
    <row r="163" spans="6:17" s="132" customFormat="1" x14ac:dyDescent="0.25">
      <c r="F163" s="156"/>
      <c r="G163" s="156"/>
      <c r="H163" s="156"/>
      <c r="I163" s="156"/>
      <c r="J163" s="128"/>
      <c r="K163" s="128"/>
      <c r="L163" s="128"/>
      <c r="M163" s="128"/>
      <c r="N163" s="128"/>
      <c r="O163" s="128"/>
      <c r="P163" s="128"/>
      <c r="Q163" s="362"/>
    </row>
    <row r="164" spans="6:17" s="132" customFormat="1" x14ac:dyDescent="0.25">
      <c r="F164" s="156"/>
      <c r="G164" s="156"/>
      <c r="H164" s="156"/>
      <c r="I164" s="156"/>
      <c r="J164" s="128"/>
      <c r="K164" s="128"/>
      <c r="L164" s="128"/>
      <c r="M164" s="128"/>
      <c r="N164" s="128"/>
      <c r="O164" s="128"/>
      <c r="P164" s="128"/>
      <c r="Q164" s="362"/>
    </row>
    <row r="165" spans="6:17" s="132" customFormat="1" x14ac:dyDescent="0.25">
      <c r="F165" s="156"/>
      <c r="G165" s="156"/>
      <c r="H165" s="156"/>
      <c r="I165" s="156"/>
      <c r="J165" s="128"/>
      <c r="K165" s="128"/>
      <c r="L165" s="128"/>
      <c r="M165" s="128"/>
      <c r="N165" s="128"/>
      <c r="O165" s="128"/>
      <c r="P165" s="128"/>
      <c r="Q165" s="362"/>
    </row>
    <row r="166" spans="6:17" s="132" customFormat="1" x14ac:dyDescent="0.25">
      <c r="F166" s="156"/>
      <c r="G166" s="156"/>
      <c r="H166" s="156"/>
      <c r="I166" s="156"/>
      <c r="J166" s="128"/>
      <c r="K166" s="128"/>
      <c r="L166" s="128"/>
      <c r="M166" s="128"/>
      <c r="N166" s="128"/>
      <c r="O166" s="128"/>
      <c r="P166" s="128"/>
      <c r="Q166" s="362"/>
    </row>
    <row r="167" spans="6:17" s="132" customFormat="1" x14ac:dyDescent="0.25">
      <c r="F167" s="156"/>
      <c r="G167" s="156"/>
      <c r="H167" s="156"/>
      <c r="I167" s="156"/>
      <c r="J167" s="128"/>
      <c r="K167" s="128"/>
      <c r="L167" s="128"/>
      <c r="M167" s="128"/>
      <c r="N167" s="128"/>
      <c r="O167" s="128"/>
      <c r="P167" s="128"/>
      <c r="Q167" s="362"/>
    </row>
    <row r="168" spans="6:17" s="132" customFormat="1" x14ac:dyDescent="0.25">
      <c r="F168" s="156"/>
      <c r="G168" s="156"/>
      <c r="H168" s="156"/>
      <c r="I168" s="156"/>
      <c r="J168" s="128"/>
      <c r="K168" s="128"/>
      <c r="L168" s="128"/>
      <c r="M168" s="128"/>
      <c r="N168" s="128"/>
      <c r="O168" s="128"/>
      <c r="P168" s="128"/>
      <c r="Q168" s="362"/>
    </row>
    <row r="169" spans="6:17" s="132" customFormat="1" x14ac:dyDescent="0.25">
      <c r="F169" s="156"/>
      <c r="G169" s="156"/>
      <c r="H169" s="156"/>
      <c r="I169" s="156"/>
      <c r="J169" s="128"/>
      <c r="K169" s="128"/>
      <c r="L169" s="128"/>
      <c r="M169" s="128"/>
      <c r="N169" s="128"/>
      <c r="O169" s="128"/>
      <c r="P169" s="128"/>
      <c r="Q169" s="362"/>
    </row>
    <row r="170" spans="6:17" s="132" customFormat="1" x14ac:dyDescent="0.25">
      <c r="F170" s="156"/>
      <c r="G170" s="156"/>
      <c r="H170" s="156"/>
      <c r="I170" s="156"/>
      <c r="J170" s="128"/>
      <c r="K170" s="128"/>
      <c r="L170" s="128"/>
      <c r="M170" s="128"/>
      <c r="N170" s="128"/>
      <c r="O170" s="128"/>
      <c r="P170" s="128"/>
      <c r="Q170" s="362"/>
    </row>
    <row r="171" spans="6:17" s="132" customFormat="1" x14ac:dyDescent="0.25">
      <c r="F171" s="156"/>
      <c r="G171" s="156"/>
      <c r="H171" s="156"/>
      <c r="I171" s="156"/>
      <c r="J171" s="128"/>
      <c r="K171" s="128"/>
      <c r="L171" s="128"/>
      <c r="M171" s="128"/>
      <c r="N171" s="128"/>
      <c r="O171" s="128"/>
      <c r="P171" s="128"/>
      <c r="Q171" s="362"/>
    </row>
    <row r="172" spans="6:17" s="132" customFormat="1" x14ac:dyDescent="0.25">
      <c r="F172" s="156"/>
      <c r="G172" s="156"/>
      <c r="H172" s="156"/>
      <c r="I172" s="156"/>
      <c r="J172" s="128"/>
      <c r="K172" s="128"/>
      <c r="L172" s="128"/>
      <c r="M172" s="128"/>
      <c r="N172" s="128"/>
      <c r="O172" s="128"/>
      <c r="P172" s="128"/>
      <c r="Q172" s="362"/>
    </row>
    <row r="173" spans="6:17" s="132" customFormat="1" x14ac:dyDescent="0.25">
      <c r="F173" s="156"/>
      <c r="G173" s="156"/>
      <c r="H173" s="156"/>
      <c r="I173" s="156"/>
      <c r="J173" s="128"/>
      <c r="K173" s="128"/>
      <c r="L173" s="128"/>
      <c r="M173" s="128"/>
      <c r="N173" s="128"/>
      <c r="O173" s="128"/>
      <c r="P173" s="128"/>
      <c r="Q173" s="362"/>
    </row>
    <row r="174" spans="6:17" s="132" customFormat="1" x14ac:dyDescent="0.25">
      <c r="F174" s="156"/>
      <c r="G174" s="156"/>
      <c r="H174" s="156"/>
      <c r="I174" s="156"/>
      <c r="J174" s="128"/>
      <c r="K174" s="128"/>
      <c r="L174" s="128"/>
      <c r="M174" s="128"/>
      <c r="N174" s="128"/>
      <c r="O174" s="128"/>
      <c r="P174" s="128"/>
      <c r="Q174" s="362"/>
    </row>
    <row r="175" spans="6:17" s="132" customFormat="1" x14ac:dyDescent="0.25">
      <c r="F175" s="156"/>
      <c r="G175" s="156"/>
      <c r="H175" s="156"/>
      <c r="I175" s="156"/>
      <c r="J175" s="128"/>
      <c r="K175" s="128"/>
      <c r="L175" s="128"/>
      <c r="M175" s="128"/>
      <c r="N175" s="128"/>
      <c r="O175" s="128"/>
      <c r="P175" s="128"/>
      <c r="Q175" s="362"/>
    </row>
    <row r="176" spans="6:17" s="132" customFormat="1" x14ac:dyDescent="0.25">
      <c r="F176" s="156"/>
      <c r="G176" s="156"/>
      <c r="H176" s="156"/>
      <c r="I176" s="156"/>
      <c r="J176" s="128"/>
      <c r="K176" s="128"/>
      <c r="L176" s="128"/>
      <c r="M176" s="128"/>
      <c r="N176" s="128"/>
      <c r="O176" s="128"/>
      <c r="P176" s="128"/>
      <c r="Q176" s="362"/>
    </row>
    <row r="177" spans="6:17" s="132" customFormat="1" x14ac:dyDescent="0.25">
      <c r="F177" s="156"/>
      <c r="G177" s="156"/>
      <c r="H177" s="156"/>
      <c r="I177" s="156"/>
      <c r="J177" s="128"/>
      <c r="K177" s="128"/>
      <c r="L177" s="128"/>
      <c r="M177" s="128"/>
      <c r="N177" s="128"/>
      <c r="O177" s="128"/>
      <c r="P177" s="128"/>
      <c r="Q177" s="362"/>
    </row>
    <row r="178" spans="6:17" s="132" customFormat="1" x14ac:dyDescent="0.25">
      <c r="F178" s="156"/>
      <c r="G178" s="156"/>
      <c r="H178" s="156"/>
      <c r="I178" s="156"/>
      <c r="J178" s="128"/>
      <c r="K178" s="128"/>
      <c r="L178" s="128"/>
      <c r="M178" s="128"/>
      <c r="N178" s="128"/>
      <c r="O178" s="128"/>
      <c r="P178" s="128"/>
      <c r="Q178" s="362"/>
    </row>
    <row r="179" spans="6:17" s="132" customFormat="1" x14ac:dyDescent="0.25">
      <c r="F179" s="156"/>
      <c r="G179" s="156"/>
      <c r="H179" s="156"/>
      <c r="I179" s="156"/>
      <c r="J179" s="128"/>
      <c r="K179" s="128"/>
      <c r="L179" s="128"/>
      <c r="M179" s="128"/>
      <c r="N179" s="128"/>
      <c r="O179" s="128"/>
      <c r="P179" s="128"/>
      <c r="Q179" s="362"/>
    </row>
    <row r="180" spans="6:17" s="132" customFormat="1" x14ac:dyDescent="0.25">
      <c r="F180" s="156"/>
      <c r="G180" s="156"/>
      <c r="H180" s="156"/>
      <c r="I180" s="156"/>
      <c r="J180" s="128"/>
      <c r="K180" s="128"/>
      <c r="L180" s="128"/>
      <c r="M180" s="128"/>
      <c r="N180" s="128"/>
      <c r="O180" s="128"/>
      <c r="P180" s="128"/>
      <c r="Q180" s="362"/>
    </row>
    <row r="181" spans="6:17" s="132" customFormat="1" x14ac:dyDescent="0.25">
      <c r="F181" s="156"/>
      <c r="G181" s="156"/>
      <c r="H181" s="156"/>
      <c r="I181" s="156"/>
      <c r="J181" s="128"/>
      <c r="K181" s="128"/>
      <c r="L181" s="128"/>
      <c r="M181" s="128"/>
      <c r="N181" s="128"/>
      <c r="O181" s="128"/>
      <c r="P181" s="128"/>
      <c r="Q181" s="362"/>
    </row>
    <row r="182" spans="6:17" s="132" customFormat="1" x14ac:dyDescent="0.25">
      <c r="F182" s="156"/>
      <c r="G182" s="156"/>
      <c r="H182" s="156"/>
      <c r="I182" s="156"/>
      <c r="J182" s="128"/>
      <c r="K182" s="128"/>
      <c r="L182" s="128"/>
      <c r="M182" s="128"/>
      <c r="N182" s="128"/>
      <c r="O182" s="128"/>
      <c r="P182" s="128"/>
      <c r="Q182" s="362"/>
    </row>
    <row r="183" spans="6:17" s="132" customFormat="1" x14ac:dyDescent="0.25">
      <c r="F183" s="156"/>
      <c r="G183" s="156"/>
      <c r="H183" s="156"/>
      <c r="I183" s="156"/>
      <c r="J183" s="128"/>
      <c r="K183" s="128"/>
      <c r="L183" s="128"/>
      <c r="M183" s="128"/>
      <c r="N183" s="128"/>
      <c r="O183" s="128"/>
      <c r="P183" s="128"/>
      <c r="Q183" s="362"/>
    </row>
    <row r="184" spans="6:17" s="132" customFormat="1" x14ac:dyDescent="0.25">
      <c r="F184" s="156"/>
      <c r="G184" s="156"/>
      <c r="H184" s="156"/>
      <c r="I184" s="156"/>
      <c r="J184" s="128"/>
      <c r="K184" s="128"/>
      <c r="L184" s="128"/>
      <c r="M184" s="128"/>
      <c r="N184" s="128"/>
      <c r="O184" s="128"/>
      <c r="P184" s="128"/>
      <c r="Q184" s="362"/>
    </row>
    <row r="185" spans="6:17" s="132" customFormat="1" x14ac:dyDescent="0.25">
      <c r="F185" s="156"/>
      <c r="G185" s="156"/>
      <c r="H185" s="156"/>
      <c r="I185" s="156"/>
      <c r="J185" s="128"/>
      <c r="K185" s="128"/>
      <c r="L185" s="128"/>
      <c r="M185" s="128"/>
      <c r="N185" s="128"/>
      <c r="O185" s="128"/>
      <c r="P185" s="128"/>
      <c r="Q185" s="362"/>
    </row>
    <row r="186" spans="6:17" s="132" customFormat="1" x14ac:dyDescent="0.25">
      <c r="F186" s="156"/>
      <c r="G186" s="156"/>
      <c r="H186" s="156"/>
      <c r="I186" s="156"/>
      <c r="J186" s="128"/>
      <c r="K186" s="128"/>
      <c r="L186" s="128"/>
      <c r="M186" s="128"/>
      <c r="N186" s="128"/>
      <c r="O186" s="128"/>
      <c r="P186" s="128"/>
      <c r="Q186" s="362"/>
    </row>
    <row r="187" spans="6:17" s="132" customFormat="1" x14ac:dyDescent="0.25">
      <c r="F187" s="156"/>
      <c r="G187" s="156"/>
      <c r="H187" s="156"/>
      <c r="I187" s="156"/>
      <c r="J187" s="128"/>
      <c r="K187" s="128"/>
      <c r="L187" s="128"/>
      <c r="M187" s="128"/>
      <c r="N187" s="128"/>
      <c r="O187" s="128"/>
      <c r="P187" s="128"/>
      <c r="Q187" s="362"/>
    </row>
    <row r="188" spans="6:17" s="132" customFormat="1" x14ac:dyDescent="0.25">
      <c r="F188" s="156"/>
      <c r="G188" s="156"/>
      <c r="H188" s="156"/>
      <c r="I188" s="156"/>
      <c r="J188" s="128"/>
      <c r="K188" s="128"/>
      <c r="L188" s="128"/>
      <c r="M188" s="128"/>
      <c r="N188" s="128"/>
      <c r="O188" s="128"/>
      <c r="P188" s="128"/>
      <c r="Q188" s="362"/>
    </row>
    <row r="189" spans="6:17" s="132" customFormat="1" x14ac:dyDescent="0.25">
      <c r="F189" s="156"/>
      <c r="G189" s="156"/>
      <c r="H189" s="156"/>
      <c r="I189" s="156"/>
      <c r="J189" s="128"/>
      <c r="K189" s="128"/>
      <c r="L189" s="128"/>
      <c r="M189" s="128"/>
      <c r="N189" s="128"/>
      <c r="O189" s="128"/>
      <c r="P189" s="128"/>
      <c r="Q189" s="362"/>
    </row>
    <row r="190" spans="6:17" s="132" customFormat="1" x14ac:dyDescent="0.25">
      <c r="F190" s="156"/>
      <c r="G190" s="156"/>
      <c r="H190" s="156"/>
      <c r="I190" s="156"/>
      <c r="J190" s="128"/>
      <c r="K190" s="128"/>
      <c r="L190" s="128"/>
      <c r="M190" s="128"/>
      <c r="N190" s="128"/>
      <c r="O190" s="128"/>
      <c r="P190" s="128"/>
      <c r="Q190" s="362"/>
    </row>
    <row r="191" spans="6:17" s="132" customFormat="1" x14ac:dyDescent="0.25">
      <c r="F191" s="156"/>
      <c r="G191" s="156"/>
      <c r="H191" s="156"/>
      <c r="I191" s="156"/>
      <c r="J191" s="128"/>
      <c r="K191" s="128"/>
      <c r="L191" s="128"/>
      <c r="M191" s="128"/>
      <c r="N191" s="128"/>
      <c r="O191" s="128"/>
      <c r="P191" s="128"/>
      <c r="Q191" s="362"/>
    </row>
    <row r="192" spans="6:17" s="132" customFormat="1" x14ac:dyDescent="0.25">
      <c r="F192" s="156"/>
      <c r="G192" s="156"/>
      <c r="H192" s="156"/>
      <c r="I192" s="156"/>
      <c r="J192" s="128"/>
      <c r="K192" s="128"/>
      <c r="L192" s="128"/>
      <c r="M192" s="128"/>
      <c r="N192" s="128"/>
      <c r="O192" s="128"/>
      <c r="P192" s="128"/>
      <c r="Q192" s="362"/>
    </row>
    <row r="193" spans="6:17" s="132" customFormat="1" x14ac:dyDescent="0.25">
      <c r="F193" s="156"/>
      <c r="G193" s="156"/>
      <c r="H193" s="156"/>
      <c r="I193" s="156"/>
      <c r="J193" s="128"/>
      <c r="K193" s="128"/>
      <c r="L193" s="128"/>
      <c r="M193" s="128"/>
      <c r="N193" s="128"/>
      <c r="O193" s="128"/>
      <c r="P193" s="128"/>
      <c r="Q193" s="362"/>
    </row>
    <row r="194" spans="6:17" s="132" customFormat="1" x14ac:dyDescent="0.25">
      <c r="F194" s="156"/>
      <c r="G194" s="156"/>
      <c r="H194" s="156"/>
      <c r="I194" s="156"/>
      <c r="J194" s="128"/>
      <c r="K194" s="128"/>
      <c r="L194" s="128"/>
      <c r="M194" s="128"/>
      <c r="N194" s="128"/>
      <c r="O194" s="128"/>
      <c r="P194" s="128"/>
      <c r="Q194" s="362"/>
    </row>
    <row r="195" spans="6:17" s="132" customFormat="1" x14ac:dyDescent="0.25">
      <c r="F195" s="156"/>
      <c r="G195" s="156"/>
      <c r="H195" s="156"/>
      <c r="I195" s="156"/>
      <c r="J195" s="128"/>
      <c r="K195" s="128"/>
      <c r="L195" s="128"/>
      <c r="M195" s="128"/>
      <c r="N195" s="128"/>
      <c r="O195" s="128"/>
      <c r="P195" s="128"/>
      <c r="Q195" s="362"/>
    </row>
    <row r="196" spans="6:17" s="132" customFormat="1" x14ac:dyDescent="0.25">
      <c r="F196" s="156"/>
      <c r="G196" s="156"/>
      <c r="H196" s="156"/>
      <c r="I196" s="156"/>
      <c r="J196" s="128"/>
      <c r="K196" s="128"/>
      <c r="L196" s="128"/>
      <c r="M196" s="128"/>
      <c r="N196" s="128"/>
      <c r="O196" s="128"/>
      <c r="P196" s="128"/>
      <c r="Q196" s="362"/>
    </row>
    <row r="197" spans="6:17" s="132" customFormat="1" x14ac:dyDescent="0.25">
      <c r="F197" s="156"/>
      <c r="G197" s="156"/>
      <c r="H197" s="156"/>
      <c r="I197" s="156"/>
      <c r="J197" s="128"/>
      <c r="K197" s="128"/>
      <c r="L197" s="128"/>
      <c r="M197" s="128"/>
      <c r="N197" s="128"/>
      <c r="O197" s="128"/>
      <c r="P197" s="128"/>
      <c r="Q197" s="362"/>
    </row>
    <row r="198" spans="6:17" s="132" customFormat="1" x14ac:dyDescent="0.25">
      <c r="F198" s="156"/>
      <c r="G198" s="156"/>
      <c r="H198" s="156"/>
      <c r="I198" s="156"/>
      <c r="J198" s="128"/>
      <c r="K198" s="128"/>
      <c r="L198" s="128"/>
      <c r="M198" s="128"/>
      <c r="N198" s="128"/>
      <c r="O198" s="128"/>
      <c r="P198" s="128"/>
      <c r="Q198" s="362"/>
    </row>
    <row r="199" spans="6:17" s="132" customFormat="1" x14ac:dyDescent="0.25">
      <c r="F199" s="156"/>
      <c r="G199" s="156"/>
      <c r="H199" s="156"/>
      <c r="I199" s="156"/>
      <c r="J199" s="128"/>
      <c r="K199" s="128"/>
      <c r="L199" s="128"/>
      <c r="M199" s="128"/>
      <c r="N199" s="128"/>
      <c r="O199" s="128"/>
      <c r="P199" s="128"/>
      <c r="Q199" s="362"/>
    </row>
    <row r="200" spans="6:17" s="132" customFormat="1" x14ac:dyDescent="0.25">
      <c r="F200" s="156"/>
      <c r="G200" s="156"/>
      <c r="H200" s="156"/>
      <c r="I200" s="156"/>
      <c r="J200" s="128"/>
      <c r="K200" s="128"/>
      <c r="L200" s="128"/>
      <c r="M200" s="128"/>
      <c r="N200" s="128"/>
      <c r="O200" s="128"/>
      <c r="P200" s="128"/>
      <c r="Q200" s="362"/>
    </row>
    <row r="201" spans="6:17" s="132" customFormat="1" x14ac:dyDescent="0.25">
      <c r="F201" s="156"/>
      <c r="G201" s="156"/>
      <c r="H201" s="156"/>
      <c r="I201" s="156"/>
      <c r="J201" s="128"/>
      <c r="K201" s="128"/>
      <c r="L201" s="128"/>
      <c r="M201" s="128"/>
      <c r="N201" s="128"/>
      <c r="O201" s="128"/>
      <c r="P201" s="128"/>
      <c r="Q201" s="362"/>
    </row>
    <row r="202" spans="6:17" s="132" customFormat="1" x14ac:dyDescent="0.25">
      <c r="F202" s="156"/>
      <c r="G202" s="156"/>
      <c r="H202" s="156"/>
      <c r="I202" s="156"/>
      <c r="J202" s="128"/>
      <c r="K202" s="128"/>
      <c r="L202" s="128"/>
      <c r="M202" s="128"/>
      <c r="N202" s="128"/>
      <c r="O202" s="128"/>
      <c r="P202" s="128"/>
      <c r="Q202" s="362"/>
    </row>
    <row r="203" spans="6:17" s="132" customFormat="1" x14ac:dyDescent="0.25">
      <c r="F203" s="156"/>
      <c r="G203" s="156"/>
      <c r="H203" s="156"/>
      <c r="I203" s="156"/>
      <c r="J203" s="128"/>
      <c r="K203" s="128"/>
      <c r="L203" s="128"/>
      <c r="M203" s="128"/>
      <c r="N203" s="128"/>
      <c r="O203" s="128"/>
      <c r="P203" s="128"/>
      <c r="Q203" s="362"/>
    </row>
    <row r="204" spans="6:17" s="132" customFormat="1" x14ac:dyDescent="0.25">
      <c r="F204" s="156"/>
      <c r="G204" s="156"/>
      <c r="H204" s="156"/>
      <c r="I204" s="156"/>
      <c r="J204" s="128"/>
      <c r="K204" s="128"/>
      <c r="L204" s="128"/>
      <c r="M204" s="128"/>
      <c r="N204" s="128"/>
      <c r="O204" s="128"/>
      <c r="P204" s="128"/>
      <c r="Q204" s="362"/>
    </row>
    <row r="205" spans="6:17" s="132" customFormat="1" x14ac:dyDescent="0.25">
      <c r="F205" s="156"/>
      <c r="G205" s="156"/>
      <c r="H205" s="156"/>
      <c r="I205" s="156"/>
      <c r="J205" s="128"/>
      <c r="K205" s="128"/>
      <c r="L205" s="128"/>
      <c r="M205" s="128"/>
      <c r="N205" s="128"/>
      <c r="O205" s="128"/>
      <c r="P205" s="128"/>
      <c r="Q205" s="362"/>
    </row>
    <row r="206" spans="6:17" s="132" customFormat="1" x14ac:dyDescent="0.25">
      <c r="F206" s="156"/>
      <c r="G206" s="156"/>
      <c r="H206" s="156"/>
      <c r="I206" s="156"/>
      <c r="J206" s="128"/>
      <c r="K206" s="128"/>
      <c r="L206" s="128"/>
      <c r="M206" s="128"/>
      <c r="N206" s="128"/>
      <c r="O206" s="128"/>
      <c r="P206" s="128"/>
      <c r="Q206" s="362"/>
    </row>
    <row r="207" spans="6:17" s="132" customFormat="1" x14ac:dyDescent="0.25">
      <c r="F207" s="156"/>
      <c r="G207" s="156"/>
      <c r="H207" s="156"/>
      <c r="I207" s="156"/>
      <c r="J207" s="128"/>
      <c r="K207" s="128"/>
      <c r="L207" s="128"/>
      <c r="M207" s="128"/>
      <c r="N207" s="128"/>
      <c r="O207" s="128"/>
      <c r="P207" s="128"/>
      <c r="Q207" s="362"/>
    </row>
    <row r="208" spans="6:17" s="132" customFormat="1" x14ac:dyDescent="0.25">
      <c r="F208" s="156"/>
      <c r="G208" s="156"/>
      <c r="H208" s="156"/>
      <c r="I208" s="156"/>
      <c r="J208" s="128"/>
      <c r="K208" s="128"/>
      <c r="L208" s="128"/>
      <c r="M208" s="128"/>
      <c r="N208" s="128"/>
      <c r="O208" s="128"/>
      <c r="P208" s="128"/>
      <c r="Q208" s="362"/>
    </row>
    <row r="209" spans="6:17" s="132" customFormat="1" x14ac:dyDescent="0.25">
      <c r="F209" s="156"/>
      <c r="G209" s="156"/>
      <c r="H209" s="156"/>
      <c r="I209" s="156"/>
      <c r="J209" s="128"/>
      <c r="K209" s="128"/>
      <c r="L209" s="128"/>
      <c r="M209" s="128"/>
      <c r="N209" s="128"/>
      <c r="O209" s="128"/>
      <c r="P209" s="128"/>
      <c r="Q209" s="362"/>
    </row>
    <row r="210" spans="6:17" s="132" customFormat="1" x14ac:dyDescent="0.25">
      <c r="F210" s="156"/>
      <c r="G210" s="156"/>
      <c r="H210" s="156"/>
      <c r="I210" s="156"/>
      <c r="J210" s="128"/>
      <c r="K210" s="128"/>
      <c r="L210" s="128"/>
      <c r="M210" s="128"/>
      <c r="N210" s="128"/>
      <c r="O210" s="128"/>
      <c r="P210" s="128"/>
      <c r="Q210" s="362"/>
    </row>
    <row r="211" spans="6:17" s="132" customFormat="1" x14ac:dyDescent="0.25">
      <c r="F211" s="156"/>
      <c r="G211" s="156"/>
      <c r="H211" s="156"/>
      <c r="I211" s="156"/>
      <c r="J211" s="128"/>
      <c r="K211" s="128"/>
      <c r="L211" s="128"/>
      <c r="M211" s="128"/>
      <c r="N211" s="128"/>
      <c r="O211" s="128"/>
      <c r="P211" s="128"/>
      <c r="Q211" s="362"/>
    </row>
    <row r="212" spans="6:17" s="132" customFormat="1" x14ac:dyDescent="0.25">
      <c r="F212" s="156"/>
      <c r="G212" s="156"/>
      <c r="H212" s="156"/>
      <c r="I212" s="156"/>
      <c r="J212" s="128"/>
      <c r="K212" s="128"/>
      <c r="L212" s="128"/>
      <c r="M212" s="128"/>
      <c r="N212" s="128"/>
      <c r="O212" s="128"/>
      <c r="P212" s="128"/>
      <c r="Q212" s="362"/>
    </row>
    <row r="213" spans="6:17" s="132" customFormat="1" x14ac:dyDescent="0.25">
      <c r="F213" s="156"/>
      <c r="G213" s="156"/>
      <c r="H213" s="156"/>
      <c r="I213" s="156"/>
      <c r="J213" s="128"/>
      <c r="K213" s="128"/>
      <c r="L213" s="128"/>
      <c r="M213" s="128"/>
      <c r="N213" s="128"/>
      <c r="O213" s="128"/>
      <c r="P213" s="128"/>
      <c r="Q213" s="362"/>
    </row>
    <row r="214" spans="6:17" s="132" customFormat="1" x14ac:dyDescent="0.25">
      <c r="F214" s="156"/>
      <c r="G214" s="156"/>
      <c r="H214" s="156"/>
      <c r="I214" s="156"/>
      <c r="J214" s="128"/>
      <c r="K214" s="128"/>
      <c r="L214" s="128"/>
      <c r="M214" s="128"/>
      <c r="N214" s="128"/>
      <c r="O214" s="128"/>
      <c r="P214" s="128"/>
      <c r="Q214" s="362"/>
    </row>
    <row r="215" spans="6:17" s="132" customFormat="1" x14ac:dyDescent="0.25">
      <c r="F215" s="156"/>
      <c r="G215" s="156"/>
      <c r="H215" s="156"/>
      <c r="I215" s="156"/>
      <c r="J215" s="128"/>
      <c r="K215" s="128"/>
      <c r="L215" s="128"/>
      <c r="M215" s="128"/>
      <c r="N215" s="128"/>
      <c r="O215" s="128"/>
      <c r="P215" s="128"/>
      <c r="Q215" s="362"/>
    </row>
    <row r="216" spans="6:17" s="132" customFormat="1" x14ac:dyDescent="0.25">
      <c r="F216" s="156"/>
      <c r="G216" s="156"/>
      <c r="H216" s="156"/>
      <c r="I216" s="156"/>
      <c r="J216" s="128"/>
      <c r="K216" s="128"/>
      <c r="L216" s="128"/>
      <c r="M216" s="128"/>
      <c r="N216" s="128"/>
      <c r="O216" s="128"/>
      <c r="P216" s="128"/>
      <c r="Q216" s="362"/>
    </row>
    <row r="217" spans="6:17" s="132" customFormat="1" x14ac:dyDescent="0.25">
      <c r="F217" s="156"/>
      <c r="G217" s="156"/>
      <c r="H217" s="156"/>
      <c r="I217" s="156"/>
      <c r="J217" s="128"/>
      <c r="K217" s="128"/>
      <c r="L217" s="128"/>
      <c r="M217" s="128"/>
      <c r="N217" s="128"/>
      <c r="O217" s="128"/>
      <c r="P217" s="128"/>
      <c r="Q217" s="362"/>
    </row>
    <row r="218" spans="6:17" s="132" customFormat="1" x14ac:dyDescent="0.25">
      <c r="F218" s="156"/>
      <c r="G218" s="156"/>
      <c r="H218" s="156"/>
      <c r="I218" s="156"/>
      <c r="J218" s="128"/>
      <c r="K218" s="128"/>
      <c r="L218" s="128"/>
      <c r="M218" s="128"/>
      <c r="N218" s="128"/>
      <c r="O218" s="128"/>
      <c r="P218" s="128"/>
      <c r="Q218" s="362"/>
    </row>
    <row r="219" spans="6:17" s="132" customFormat="1" x14ac:dyDescent="0.25">
      <c r="F219" s="156"/>
      <c r="G219" s="156"/>
      <c r="H219" s="156"/>
      <c r="I219" s="156"/>
      <c r="J219" s="128"/>
      <c r="K219" s="128"/>
      <c r="L219" s="128"/>
      <c r="M219" s="128"/>
      <c r="N219" s="128"/>
      <c r="O219" s="128"/>
      <c r="P219" s="128"/>
      <c r="Q219" s="362"/>
    </row>
    <row r="220" spans="6:17" s="132" customFormat="1" x14ac:dyDescent="0.25">
      <c r="F220" s="156"/>
      <c r="G220" s="156"/>
      <c r="H220" s="156"/>
      <c r="I220" s="156"/>
      <c r="J220" s="128"/>
      <c r="K220" s="128"/>
      <c r="L220" s="128"/>
      <c r="M220" s="128"/>
      <c r="N220" s="128"/>
      <c r="O220" s="128"/>
      <c r="P220" s="128"/>
      <c r="Q220" s="362"/>
    </row>
    <row r="221" spans="6:17" s="132" customFormat="1" x14ac:dyDescent="0.25">
      <c r="F221" s="156"/>
      <c r="G221" s="156"/>
      <c r="H221" s="156"/>
      <c r="I221" s="156"/>
      <c r="J221" s="128"/>
      <c r="K221" s="128"/>
      <c r="L221" s="128"/>
      <c r="M221" s="128"/>
      <c r="N221" s="128"/>
      <c r="O221" s="128"/>
      <c r="P221" s="128"/>
      <c r="Q221" s="362"/>
    </row>
    <row r="222" spans="6:17" s="132" customFormat="1" x14ac:dyDescent="0.25">
      <c r="F222" s="156"/>
      <c r="G222" s="156"/>
      <c r="H222" s="156"/>
      <c r="I222" s="156"/>
      <c r="J222" s="128"/>
      <c r="K222" s="128"/>
      <c r="L222" s="128"/>
      <c r="M222" s="128"/>
      <c r="N222" s="128"/>
      <c r="O222" s="128"/>
      <c r="P222" s="128"/>
      <c r="Q222" s="362"/>
    </row>
    <row r="223" spans="6:17" s="132" customFormat="1" x14ac:dyDescent="0.25">
      <c r="F223" s="156"/>
      <c r="G223" s="156"/>
      <c r="H223" s="156"/>
      <c r="I223" s="156"/>
      <c r="J223" s="128"/>
      <c r="K223" s="128"/>
      <c r="L223" s="128"/>
      <c r="M223" s="128"/>
      <c r="N223" s="128"/>
      <c r="O223" s="128"/>
      <c r="P223" s="128"/>
      <c r="Q223" s="362"/>
    </row>
    <row r="224" spans="6:17" s="132" customFormat="1" x14ac:dyDescent="0.25">
      <c r="F224" s="156"/>
      <c r="G224" s="156"/>
      <c r="H224" s="156"/>
      <c r="I224" s="156"/>
      <c r="J224" s="128"/>
      <c r="K224" s="128"/>
      <c r="L224" s="128"/>
      <c r="M224" s="128"/>
      <c r="N224" s="128"/>
      <c r="O224" s="128"/>
      <c r="P224" s="128"/>
      <c r="Q224" s="362"/>
    </row>
    <row r="225" spans="6:17" s="132" customFormat="1" x14ac:dyDescent="0.25">
      <c r="F225" s="156"/>
      <c r="G225" s="156"/>
      <c r="H225" s="156"/>
      <c r="I225" s="156"/>
      <c r="J225" s="128"/>
      <c r="K225" s="128"/>
      <c r="L225" s="128"/>
      <c r="M225" s="128"/>
      <c r="N225" s="128"/>
      <c r="O225" s="128"/>
      <c r="P225" s="128"/>
      <c r="Q225" s="362"/>
    </row>
    <row r="226" spans="6:17" s="132" customFormat="1" x14ac:dyDescent="0.25">
      <c r="F226" s="156"/>
      <c r="G226" s="156"/>
      <c r="H226" s="156"/>
      <c r="I226" s="156"/>
      <c r="J226" s="128"/>
      <c r="K226" s="128"/>
      <c r="L226" s="128"/>
      <c r="M226" s="128"/>
      <c r="N226" s="128"/>
      <c r="O226" s="128"/>
      <c r="P226" s="128"/>
      <c r="Q226" s="362"/>
    </row>
    <row r="227" spans="6:17" s="132" customFormat="1" x14ac:dyDescent="0.25">
      <c r="F227" s="156"/>
      <c r="G227" s="156"/>
      <c r="H227" s="156"/>
      <c r="I227" s="156"/>
      <c r="J227" s="128"/>
      <c r="K227" s="128"/>
      <c r="L227" s="128"/>
      <c r="M227" s="128"/>
      <c r="N227" s="128"/>
      <c r="O227" s="128"/>
      <c r="P227" s="128"/>
      <c r="Q227" s="362"/>
    </row>
    <row r="228" spans="6:17" s="132" customFormat="1" x14ac:dyDescent="0.25">
      <c r="F228" s="156"/>
      <c r="G228" s="156"/>
      <c r="H228" s="156"/>
      <c r="I228" s="156"/>
      <c r="J228" s="128"/>
      <c r="K228" s="128"/>
      <c r="L228" s="128"/>
      <c r="M228" s="128"/>
      <c r="N228" s="128"/>
      <c r="O228" s="128"/>
      <c r="P228" s="128"/>
      <c r="Q228" s="362"/>
    </row>
    <row r="229" spans="6:17" s="132" customFormat="1" x14ac:dyDescent="0.25">
      <c r="F229" s="156"/>
      <c r="G229" s="156"/>
      <c r="H229" s="156"/>
      <c r="I229" s="156"/>
      <c r="J229" s="128"/>
      <c r="K229" s="128"/>
      <c r="L229" s="128"/>
      <c r="M229" s="128"/>
      <c r="N229" s="128"/>
      <c r="O229" s="128"/>
      <c r="P229" s="128"/>
      <c r="Q229" s="362"/>
    </row>
    <row r="230" spans="6:17" s="132" customFormat="1" x14ac:dyDescent="0.25">
      <c r="F230" s="156"/>
      <c r="G230" s="156"/>
      <c r="H230" s="156"/>
      <c r="I230" s="156"/>
      <c r="J230" s="128"/>
      <c r="K230" s="128"/>
      <c r="L230" s="128"/>
      <c r="M230" s="128"/>
      <c r="N230" s="128"/>
      <c r="O230" s="128"/>
      <c r="P230" s="128"/>
      <c r="Q230" s="362"/>
    </row>
    <row r="231" spans="6:17" s="132" customFormat="1" x14ac:dyDescent="0.25">
      <c r="F231" s="156"/>
      <c r="G231" s="156"/>
      <c r="H231" s="156"/>
      <c r="I231" s="156"/>
      <c r="J231" s="128"/>
      <c r="K231" s="128"/>
      <c r="L231" s="128"/>
      <c r="M231" s="128"/>
      <c r="N231" s="128"/>
      <c r="O231" s="128"/>
      <c r="P231" s="128"/>
      <c r="Q231" s="362"/>
    </row>
    <row r="232" spans="6:17" s="132" customFormat="1" x14ac:dyDescent="0.25">
      <c r="F232" s="156"/>
      <c r="G232" s="156"/>
      <c r="H232" s="156"/>
      <c r="I232" s="156"/>
      <c r="J232" s="128"/>
      <c r="K232" s="128"/>
      <c r="L232" s="128"/>
      <c r="M232" s="128"/>
      <c r="N232" s="128"/>
      <c r="O232" s="128"/>
      <c r="P232" s="128"/>
      <c r="Q232" s="362"/>
    </row>
    <row r="233" spans="6:17" s="132" customFormat="1" x14ac:dyDescent="0.25">
      <c r="F233" s="156"/>
      <c r="G233" s="156"/>
      <c r="H233" s="156"/>
      <c r="I233" s="156"/>
      <c r="J233" s="128"/>
      <c r="K233" s="128"/>
      <c r="L233" s="128"/>
      <c r="M233" s="128"/>
      <c r="N233" s="128"/>
      <c r="O233" s="128"/>
      <c r="P233" s="128"/>
      <c r="Q233" s="362"/>
    </row>
    <row r="234" spans="6:17" s="132" customFormat="1" x14ac:dyDescent="0.25">
      <c r="F234" s="156"/>
      <c r="G234" s="156"/>
      <c r="H234" s="156"/>
      <c r="I234" s="156"/>
      <c r="J234" s="128"/>
      <c r="K234" s="128"/>
      <c r="L234" s="128"/>
      <c r="M234" s="128"/>
      <c r="N234" s="128"/>
      <c r="O234" s="128"/>
      <c r="P234" s="128"/>
      <c r="Q234" s="362"/>
    </row>
    <row r="235" spans="6:17" s="132" customFormat="1" x14ac:dyDescent="0.25">
      <c r="F235" s="156"/>
      <c r="G235" s="156"/>
      <c r="H235" s="156"/>
      <c r="I235" s="156"/>
      <c r="J235" s="128"/>
      <c r="K235" s="128"/>
      <c r="L235" s="128"/>
      <c r="M235" s="128"/>
      <c r="N235" s="128"/>
      <c r="O235" s="128"/>
      <c r="P235" s="128"/>
      <c r="Q235" s="362"/>
    </row>
    <row r="236" spans="6:17" s="132" customFormat="1" x14ac:dyDescent="0.25">
      <c r="F236" s="156"/>
      <c r="G236" s="156"/>
      <c r="H236" s="156"/>
      <c r="I236" s="156"/>
      <c r="J236" s="128"/>
      <c r="K236" s="128"/>
      <c r="L236" s="128"/>
      <c r="M236" s="128"/>
      <c r="N236" s="128"/>
      <c r="O236" s="128"/>
      <c r="P236" s="128"/>
      <c r="Q236" s="362"/>
    </row>
    <row r="237" spans="6:17" s="132" customFormat="1" x14ac:dyDescent="0.25">
      <c r="F237" s="156"/>
      <c r="G237" s="156"/>
      <c r="H237" s="156"/>
      <c r="I237" s="156"/>
      <c r="J237" s="128"/>
      <c r="K237" s="128"/>
      <c r="L237" s="128"/>
      <c r="M237" s="128"/>
      <c r="N237" s="128"/>
      <c r="O237" s="128"/>
      <c r="P237" s="128"/>
      <c r="Q237" s="362"/>
    </row>
    <row r="238" spans="6:17" s="132" customFormat="1" x14ac:dyDescent="0.25">
      <c r="F238" s="156"/>
      <c r="G238" s="156"/>
      <c r="H238" s="156"/>
      <c r="I238" s="156"/>
      <c r="J238" s="128"/>
      <c r="K238" s="128"/>
      <c r="L238" s="128"/>
      <c r="M238" s="128"/>
      <c r="N238" s="128"/>
      <c r="O238" s="128"/>
      <c r="P238" s="128"/>
      <c r="Q238" s="362"/>
    </row>
    <row r="239" spans="6:17" s="132" customFormat="1" x14ac:dyDescent="0.25">
      <c r="F239" s="156"/>
      <c r="G239" s="156"/>
      <c r="H239" s="156"/>
      <c r="I239" s="156"/>
      <c r="J239" s="128"/>
      <c r="K239" s="128"/>
      <c r="L239" s="128"/>
      <c r="M239" s="128"/>
      <c r="N239" s="128"/>
      <c r="O239" s="128"/>
      <c r="P239" s="128"/>
      <c r="Q239" s="362"/>
    </row>
    <row r="240" spans="6:17" s="132" customFormat="1" x14ac:dyDescent="0.25">
      <c r="F240" s="156"/>
      <c r="G240" s="156"/>
      <c r="H240" s="156"/>
      <c r="I240" s="156"/>
      <c r="J240" s="128"/>
      <c r="K240" s="128"/>
      <c r="L240" s="128"/>
      <c r="M240" s="128"/>
      <c r="N240" s="128"/>
      <c r="O240" s="128"/>
      <c r="P240" s="128"/>
      <c r="Q240" s="362"/>
    </row>
    <row r="241" spans="6:17" s="132" customFormat="1" x14ac:dyDescent="0.25">
      <c r="F241" s="156"/>
      <c r="G241" s="156"/>
      <c r="H241" s="156"/>
      <c r="I241" s="156"/>
      <c r="J241" s="128"/>
      <c r="K241" s="128"/>
      <c r="L241" s="128"/>
      <c r="M241" s="128"/>
      <c r="N241" s="128"/>
      <c r="O241" s="128"/>
      <c r="P241" s="128"/>
      <c r="Q241" s="362"/>
    </row>
    <row r="242" spans="6:17" s="132" customFormat="1" x14ac:dyDescent="0.25">
      <c r="F242" s="156"/>
      <c r="G242" s="156"/>
      <c r="H242" s="156"/>
      <c r="I242" s="156"/>
      <c r="J242" s="128"/>
      <c r="K242" s="128"/>
      <c r="L242" s="128"/>
      <c r="M242" s="128"/>
      <c r="N242" s="128"/>
      <c r="O242" s="128"/>
      <c r="P242" s="128"/>
      <c r="Q242" s="362"/>
    </row>
    <row r="243" spans="6:17" s="132" customFormat="1" x14ac:dyDescent="0.25">
      <c r="F243" s="156"/>
      <c r="G243" s="156"/>
      <c r="H243" s="156"/>
      <c r="I243" s="156"/>
      <c r="J243" s="128"/>
      <c r="K243" s="128"/>
      <c r="L243" s="128"/>
      <c r="M243" s="128"/>
      <c r="N243" s="128"/>
      <c r="O243" s="128"/>
      <c r="P243" s="128"/>
      <c r="Q243" s="362"/>
    </row>
    <row r="244" spans="6:17" s="132" customFormat="1" x14ac:dyDescent="0.25">
      <c r="F244" s="156"/>
      <c r="G244" s="156"/>
      <c r="H244" s="156"/>
      <c r="I244" s="156"/>
      <c r="J244" s="128"/>
      <c r="K244" s="128"/>
      <c r="L244" s="128"/>
      <c r="M244" s="128"/>
      <c r="N244" s="128"/>
      <c r="O244" s="128"/>
      <c r="P244" s="128"/>
      <c r="Q244" s="362"/>
    </row>
    <row r="245" spans="6:17" s="132" customFormat="1" x14ac:dyDescent="0.25">
      <c r="F245" s="156"/>
      <c r="G245" s="156"/>
      <c r="H245" s="156"/>
      <c r="I245" s="156"/>
      <c r="J245" s="128"/>
      <c r="K245" s="128"/>
      <c r="L245" s="128"/>
      <c r="M245" s="128"/>
      <c r="N245" s="128"/>
      <c r="O245" s="128"/>
      <c r="P245" s="128"/>
      <c r="Q245" s="362"/>
    </row>
    <row r="246" spans="6:17" s="132" customFormat="1" x14ac:dyDescent="0.25">
      <c r="F246" s="156"/>
      <c r="G246" s="156"/>
      <c r="H246" s="156"/>
      <c r="I246" s="156"/>
      <c r="J246" s="128"/>
      <c r="K246" s="128"/>
      <c r="L246" s="128"/>
      <c r="M246" s="128"/>
      <c r="N246" s="128"/>
      <c r="O246" s="128"/>
      <c r="P246" s="128"/>
      <c r="Q246" s="362"/>
    </row>
    <row r="247" spans="6:17" s="132" customFormat="1" x14ac:dyDescent="0.25">
      <c r="F247" s="156"/>
      <c r="G247" s="156"/>
      <c r="H247" s="156"/>
      <c r="I247" s="156"/>
      <c r="J247" s="128"/>
      <c r="K247" s="128"/>
      <c r="L247" s="128"/>
      <c r="M247" s="128"/>
      <c r="N247" s="128"/>
      <c r="O247" s="128"/>
      <c r="P247" s="128"/>
      <c r="Q247" s="362"/>
    </row>
    <row r="248" spans="6:17" s="132" customFormat="1" x14ac:dyDescent="0.25">
      <c r="F248" s="156"/>
      <c r="G248" s="156"/>
      <c r="H248" s="156"/>
      <c r="I248" s="156"/>
      <c r="J248" s="128"/>
      <c r="K248" s="128"/>
      <c r="L248" s="128"/>
      <c r="M248" s="128"/>
      <c r="N248" s="128"/>
      <c r="O248" s="128"/>
      <c r="P248" s="128"/>
      <c r="Q248" s="362"/>
    </row>
    <row r="249" spans="6:17" s="132" customFormat="1" x14ac:dyDescent="0.25">
      <c r="F249" s="156"/>
      <c r="G249" s="156"/>
      <c r="H249" s="156"/>
      <c r="I249" s="156"/>
      <c r="J249" s="128"/>
      <c r="K249" s="128"/>
      <c r="L249" s="128"/>
      <c r="M249" s="128"/>
      <c r="N249" s="128"/>
      <c r="O249" s="128"/>
      <c r="P249" s="128"/>
      <c r="Q249" s="362"/>
    </row>
    <row r="250" spans="6:17" s="132" customFormat="1" x14ac:dyDescent="0.25">
      <c r="F250" s="156"/>
      <c r="G250" s="156"/>
      <c r="H250" s="156"/>
      <c r="I250" s="156"/>
      <c r="J250" s="128"/>
      <c r="K250" s="128"/>
      <c r="L250" s="128"/>
      <c r="M250" s="128"/>
      <c r="N250" s="128"/>
      <c r="O250" s="128"/>
      <c r="P250" s="128"/>
      <c r="Q250" s="362"/>
    </row>
    <row r="251" spans="6:17" s="132" customFormat="1" x14ac:dyDescent="0.25">
      <c r="F251" s="156"/>
      <c r="G251" s="156"/>
      <c r="H251" s="156"/>
      <c r="I251" s="156"/>
      <c r="J251" s="128"/>
      <c r="K251" s="128"/>
      <c r="L251" s="128"/>
      <c r="M251" s="128"/>
      <c r="N251" s="128"/>
      <c r="O251" s="128"/>
      <c r="P251" s="128"/>
      <c r="Q251" s="362"/>
    </row>
    <row r="252" spans="6:17" s="132" customFormat="1" x14ac:dyDescent="0.25">
      <c r="F252" s="156"/>
      <c r="G252" s="156"/>
      <c r="H252" s="156"/>
      <c r="I252" s="156"/>
      <c r="J252" s="128"/>
      <c r="K252" s="128"/>
      <c r="L252" s="128"/>
      <c r="M252" s="128"/>
      <c r="N252" s="128"/>
      <c r="O252" s="128"/>
      <c r="P252" s="128"/>
      <c r="Q252" s="362"/>
    </row>
    <row r="253" spans="6:17" s="132" customFormat="1" x14ac:dyDescent="0.25">
      <c r="F253" s="156"/>
      <c r="G253" s="156"/>
      <c r="H253" s="156"/>
      <c r="I253" s="156"/>
      <c r="J253" s="128"/>
      <c r="K253" s="128"/>
      <c r="L253" s="128"/>
      <c r="M253" s="128"/>
      <c r="N253" s="128"/>
      <c r="O253" s="128"/>
      <c r="P253" s="128"/>
      <c r="Q253" s="362"/>
    </row>
    <row r="254" spans="6:17" s="132" customFormat="1" x14ac:dyDescent="0.25">
      <c r="F254" s="156"/>
      <c r="G254" s="156"/>
      <c r="H254" s="156"/>
      <c r="I254" s="156"/>
      <c r="J254" s="128"/>
      <c r="K254" s="128"/>
      <c r="L254" s="128"/>
      <c r="M254" s="128"/>
      <c r="N254" s="128"/>
      <c r="O254" s="128"/>
      <c r="P254" s="128"/>
      <c r="Q254" s="362"/>
    </row>
    <row r="255" spans="6:17" s="132" customFormat="1" x14ac:dyDescent="0.25">
      <c r="F255" s="156"/>
      <c r="G255" s="156"/>
      <c r="H255" s="156"/>
      <c r="I255" s="156"/>
      <c r="J255" s="128"/>
      <c r="K255" s="128"/>
      <c r="L255" s="128"/>
      <c r="M255" s="128"/>
      <c r="N255" s="128"/>
      <c r="O255" s="128"/>
      <c r="P255" s="128"/>
      <c r="Q255" s="362"/>
    </row>
    <row r="256" spans="6:17" s="132" customFormat="1" x14ac:dyDescent="0.25">
      <c r="F256" s="156"/>
      <c r="G256" s="156"/>
      <c r="H256" s="156"/>
      <c r="I256" s="156"/>
      <c r="J256" s="128"/>
      <c r="K256" s="128"/>
      <c r="L256" s="128"/>
      <c r="M256" s="128"/>
      <c r="N256" s="128"/>
      <c r="O256" s="128"/>
      <c r="P256" s="128"/>
      <c r="Q256" s="362"/>
    </row>
    <row r="257" spans="6:17" s="132" customFormat="1" x14ac:dyDescent="0.25">
      <c r="F257" s="156"/>
      <c r="G257" s="156"/>
      <c r="H257" s="156"/>
      <c r="I257" s="156"/>
      <c r="J257" s="128"/>
      <c r="K257" s="128"/>
      <c r="L257" s="128"/>
      <c r="M257" s="128"/>
      <c r="N257" s="128"/>
      <c r="O257" s="128"/>
      <c r="P257" s="128"/>
      <c r="Q257" s="362"/>
    </row>
    <row r="258" spans="6:17" s="132" customFormat="1" x14ac:dyDescent="0.25">
      <c r="F258" s="156"/>
      <c r="G258" s="156"/>
      <c r="H258" s="156"/>
      <c r="I258" s="156"/>
      <c r="J258" s="128"/>
      <c r="K258" s="128"/>
      <c r="L258" s="128"/>
      <c r="M258" s="128"/>
      <c r="N258" s="128"/>
      <c r="O258" s="128"/>
      <c r="P258" s="128"/>
      <c r="Q258" s="362"/>
    </row>
    <row r="259" spans="6:17" s="132" customFormat="1" x14ac:dyDescent="0.25">
      <c r="F259" s="156"/>
      <c r="G259" s="156"/>
      <c r="H259" s="156"/>
      <c r="I259" s="156"/>
      <c r="J259" s="128"/>
      <c r="K259" s="128"/>
      <c r="L259" s="128"/>
      <c r="M259" s="128"/>
      <c r="N259" s="128"/>
      <c r="O259" s="128"/>
      <c r="P259" s="128"/>
      <c r="Q259" s="362"/>
    </row>
    <row r="260" spans="6:17" s="132" customFormat="1" x14ac:dyDescent="0.25">
      <c r="F260" s="156"/>
      <c r="G260" s="156"/>
      <c r="H260" s="156"/>
      <c r="I260" s="156"/>
      <c r="J260" s="128"/>
      <c r="K260" s="128"/>
      <c r="L260" s="128"/>
      <c r="M260" s="128"/>
      <c r="N260" s="128"/>
      <c r="O260" s="128"/>
      <c r="P260" s="128"/>
      <c r="Q260" s="362"/>
    </row>
    <row r="261" spans="6:17" s="132" customFormat="1" x14ac:dyDescent="0.25">
      <c r="F261" s="156"/>
      <c r="G261" s="156"/>
      <c r="H261" s="156"/>
      <c r="I261" s="156"/>
      <c r="J261" s="128"/>
      <c r="K261" s="128"/>
      <c r="L261" s="128"/>
      <c r="M261" s="128"/>
      <c r="N261" s="128"/>
      <c r="O261" s="128"/>
      <c r="P261" s="128"/>
      <c r="Q261" s="362"/>
    </row>
    <row r="262" spans="6:17" s="132" customFormat="1" x14ac:dyDescent="0.25">
      <c r="F262" s="156"/>
      <c r="G262" s="156"/>
      <c r="H262" s="156"/>
      <c r="I262" s="156"/>
      <c r="J262" s="128"/>
      <c r="K262" s="128"/>
      <c r="L262" s="128"/>
      <c r="M262" s="128"/>
      <c r="N262" s="128"/>
      <c r="O262" s="128"/>
      <c r="P262" s="128"/>
      <c r="Q262" s="362"/>
    </row>
    <row r="263" spans="6:17" s="132" customFormat="1" x14ac:dyDescent="0.25">
      <c r="F263" s="156"/>
      <c r="G263" s="156"/>
      <c r="H263" s="156"/>
      <c r="I263" s="156"/>
      <c r="J263" s="128"/>
      <c r="K263" s="128"/>
      <c r="L263" s="128"/>
      <c r="M263" s="128"/>
      <c r="N263" s="128"/>
      <c r="O263" s="128"/>
      <c r="P263" s="128"/>
      <c r="Q263" s="362"/>
    </row>
    <row r="264" spans="6:17" s="132" customFormat="1" x14ac:dyDescent="0.25">
      <c r="F264" s="156"/>
      <c r="G264" s="156"/>
      <c r="H264" s="156"/>
      <c r="I264" s="156"/>
      <c r="J264" s="128"/>
      <c r="K264" s="128"/>
      <c r="L264" s="128"/>
      <c r="M264" s="128"/>
      <c r="N264" s="128"/>
      <c r="O264" s="128"/>
      <c r="P264" s="128"/>
      <c r="Q264" s="362"/>
    </row>
    <row r="265" spans="6:17" s="132" customFormat="1" x14ac:dyDescent="0.25">
      <c r="F265" s="156"/>
      <c r="G265" s="156"/>
      <c r="H265" s="156"/>
      <c r="I265" s="156"/>
      <c r="J265" s="128"/>
      <c r="K265" s="128"/>
      <c r="L265" s="128"/>
      <c r="M265" s="128"/>
      <c r="N265" s="128"/>
      <c r="O265" s="128"/>
      <c r="P265" s="128"/>
      <c r="Q265" s="362"/>
    </row>
    <row r="266" spans="6:17" s="132" customFormat="1" x14ac:dyDescent="0.25">
      <c r="F266" s="156"/>
      <c r="G266" s="156"/>
      <c r="H266" s="156"/>
      <c r="I266" s="156"/>
      <c r="J266" s="128"/>
      <c r="K266" s="128"/>
      <c r="L266" s="128"/>
      <c r="M266" s="128"/>
      <c r="N266" s="128"/>
      <c r="O266" s="128"/>
      <c r="P266" s="128"/>
      <c r="Q266" s="362"/>
    </row>
    <row r="267" spans="6:17" s="132" customFormat="1" x14ac:dyDescent="0.25">
      <c r="F267" s="156"/>
      <c r="G267" s="156"/>
      <c r="H267" s="156"/>
      <c r="I267" s="156"/>
      <c r="J267" s="128"/>
      <c r="K267" s="128"/>
      <c r="L267" s="128"/>
      <c r="M267" s="128"/>
      <c r="N267" s="128"/>
      <c r="O267" s="128"/>
      <c r="P267" s="128"/>
      <c r="Q267" s="362"/>
    </row>
    <row r="268" spans="6:17" s="132" customFormat="1" x14ac:dyDescent="0.25">
      <c r="F268" s="156"/>
      <c r="G268" s="156"/>
      <c r="H268" s="156"/>
      <c r="I268" s="156"/>
      <c r="J268" s="128"/>
      <c r="K268" s="128"/>
      <c r="L268" s="128"/>
      <c r="M268" s="128"/>
      <c r="N268" s="128"/>
      <c r="O268" s="128"/>
      <c r="P268" s="128"/>
      <c r="Q268" s="362"/>
    </row>
    <row r="269" spans="6:17" s="132" customFormat="1" x14ac:dyDescent="0.25">
      <c r="F269" s="156"/>
      <c r="G269" s="156"/>
      <c r="H269" s="156"/>
      <c r="I269" s="156"/>
      <c r="J269" s="128"/>
      <c r="K269" s="128"/>
      <c r="L269" s="128"/>
      <c r="M269" s="128"/>
      <c r="N269" s="128"/>
      <c r="O269" s="128"/>
      <c r="P269" s="128"/>
      <c r="Q269" s="362"/>
    </row>
    <row r="270" spans="6:17" s="132" customFormat="1" x14ac:dyDescent="0.25">
      <c r="F270" s="156"/>
      <c r="G270" s="156"/>
      <c r="H270" s="156"/>
      <c r="I270" s="156"/>
      <c r="J270" s="128"/>
      <c r="K270" s="128"/>
      <c r="L270" s="128"/>
      <c r="M270" s="128"/>
      <c r="N270" s="128"/>
      <c r="O270" s="128"/>
      <c r="P270" s="128"/>
      <c r="Q270" s="362"/>
    </row>
    <row r="271" spans="6:17" s="132" customFormat="1" x14ac:dyDescent="0.25">
      <c r="F271" s="156"/>
      <c r="G271" s="156"/>
      <c r="H271" s="156"/>
      <c r="I271" s="156"/>
      <c r="J271" s="128"/>
      <c r="K271" s="128"/>
      <c r="L271" s="128"/>
      <c r="M271" s="128"/>
      <c r="N271" s="128"/>
      <c r="O271" s="128"/>
      <c r="P271" s="128"/>
      <c r="Q271" s="362"/>
    </row>
    <row r="272" spans="6:17" s="132" customFormat="1" x14ac:dyDescent="0.25">
      <c r="F272" s="156"/>
      <c r="G272" s="156"/>
      <c r="H272" s="156"/>
      <c r="I272" s="156"/>
      <c r="J272" s="128"/>
      <c r="K272" s="128"/>
      <c r="L272" s="128"/>
      <c r="M272" s="128"/>
      <c r="N272" s="128"/>
      <c r="O272" s="128"/>
      <c r="P272" s="128"/>
      <c r="Q272" s="362"/>
    </row>
    <row r="273" spans="6:17" s="132" customFormat="1" x14ac:dyDescent="0.25">
      <c r="F273" s="156"/>
      <c r="G273" s="156"/>
      <c r="H273" s="156"/>
      <c r="I273" s="156"/>
      <c r="J273" s="128"/>
      <c r="K273" s="128"/>
      <c r="L273" s="128"/>
      <c r="M273" s="128"/>
      <c r="N273" s="128"/>
      <c r="O273" s="128"/>
      <c r="P273" s="128"/>
      <c r="Q273" s="362"/>
    </row>
    <row r="274" spans="6:17" s="132" customFormat="1" x14ac:dyDescent="0.25">
      <c r="F274" s="156"/>
      <c r="G274" s="156"/>
      <c r="H274" s="156"/>
      <c r="I274" s="156"/>
      <c r="J274" s="128"/>
      <c r="K274" s="128"/>
      <c r="L274" s="128"/>
      <c r="M274" s="128"/>
      <c r="N274" s="128"/>
      <c r="O274" s="128"/>
      <c r="P274" s="128"/>
      <c r="Q274" s="362"/>
    </row>
    <row r="275" spans="6:17" s="132" customFormat="1" x14ac:dyDescent="0.25">
      <c r="F275" s="156"/>
      <c r="G275" s="156"/>
      <c r="H275" s="156"/>
      <c r="I275" s="156"/>
      <c r="J275" s="128"/>
      <c r="K275" s="128"/>
      <c r="L275" s="128"/>
      <c r="M275" s="128"/>
      <c r="N275" s="128"/>
      <c r="O275" s="128"/>
      <c r="P275" s="128"/>
      <c r="Q275" s="362"/>
    </row>
    <row r="276" spans="6:17" s="132" customFormat="1" x14ac:dyDescent="0.25">
      <c r="F276" s="156"/>
      <c r="G276" s="156"/>
      <c r="H276" s="156"/>
      <c r="I276" s="156"/>
      <c r="J276" s="128"/>
      <c r="K276" s="128"/>
      <c r="L276" s="128"/>
      <c r="M276" s="128"/>
      <c r="N276" s="128"/>
      <c r="O276" s="128"/>
      <c r="P276" s="128"/>
      <c r="Q276" s="362"/>
    </row>
    <row r="277" spans="6:17" s="132" customFormat="1" x14ac:dyDescent="0.25">
      <c r="F277" s="156"/>
      <c r="G277" s="156"/>
      <c r="H277" s="156"/>
      <c r="I277" s="156"/>
      <c r="J277" s="128"/>
      <c r="K277" s="128"/>
      <c r="L277" s="128"/>
      <c r="M277" s="128"/>
      <c r="N277" s="128"/>
      <c r="O277" s="128"/>
      <c r="P277" s="128"/>
      <c r="Q277" s="362"/>
    </row>
    <row r="278" spans="6:17" s="132" customFormat="1" x14ac:dyDescent="0.25">
      <c r="F278" s="156"/>
      <c r="G278" s="156"/>
      <c r="H278" s="156"/>
      <c r="I278" s="156"/>
      <c r="J278" s="128"/>
      <c r="K278" s="128"/>
      <c r="L278" s="128"/>
      <c r="M278" s="128"/>
      <c r="N278" s="128"/>
      <c r="O278" s="128"/>
      <c r="P278" s="128"/>
      <c r="Q278" s="362"/>
    </row>
    <row r="279" spans="6:17" s="132" customFormat="1" x14ac:dyDescent="0.25">
      <c r="F279" s="156"/>
      <c r="G279" s="156"/>
      <c r="H279" s="156"/>
      <c r="I279" s="156"/>
      <c r="J279" s="128"/>
      <c r="K279" s="128"/>
      <c r="L279" s="128"/>
      <c r="M279" s="128"/>
      <c r="N279" s="128"/>
      <c r="O279" s="128"/>
      <c r="P279" s="128"/>
      <c r="Q279" s="362"/>
    </row>
    <row r="280" spans="6:17" s="132" customFormat="1" x14ac:dyDescent="0.25">
      <c r="F280" s="156"/>
      <c r="G280" s="156"/>
      <c r="H280" s="156"/>
      <c r="I280" s="156"/>
      <c r="J280" s="128"/>
      <c r="K280" s="128"/>
      <c r="L280" s="128"/>
      <c r="M280" s="128"/>
      <c r="N280" s="128"/>
      <c r="O280" s="128"/>
      <c r="P280" s="128"/>
      <c r="Q280" s="362"/>
    </row>
    <row r="281" spans="6:17" s="132" customFormat="1" x14ac:dyDescent="0.25">
      <c r="F281" s="156"/>
      <c r="G281" s="156"/>
      <c r="H281" s="156"/>
      <c r="I281" s="156"/>
      <c r="J281" s="128"/>
      <c r="K281" s="128"/>
      <c r="L281" s="128"/>
      <c r="M281" s="128"/>
      <c r="N281" s="128"/>
      <c r="O281" s="128"/>
      <c r="P281" s="128"/>
      <c r="Q281" s="362"/>
    </row>
  </sheetData>
  <sheetProtection algorithmName="SHA-512" hashValue="/BjeKKZnQsyH28gPcmDKATk8Z1GdSRqhPPv1Qo++qVDfcycjcHWqliJ7GPDBghxBNWoJGA0ibLHVV1urtIAJfA==" saltValue="QxkmfZPsOYv8MSCadM5M0A==" spinCount="100000" sheet="1" objects="1" scenarios="1"/>
  <mergeCells count="8">
    <mergeCell ref="P1:R1"/>
    <mergeCell ref="K1:M1"/>
    <mergeCell ref="D13:F13"/>
    <mergeCell ref="F15:I15"/>
    <mergeCell ref="K5:M5"/>
    <mergeCell ref="K3:M3"/>
    <mergeCell ref="K7:M7"/>
    <mergeCell ref="K9:M9"/>
  </mergeCells>
  <conditionalFormatting sqref="J16">
    <cfRule type="cellIs" dxfId="8" priority="30" operator="lessThan">
      <formula>5</formula>
    </cfRule>
    <cfRule type="cellIs" dxfId="7" priority="31" operator="greaterThan">
      <formula>4</formula>
    </cfRule>
  </conditionalFormatting>
  <conditionalFormatting sqref="D16:D18">
    <cfRule type="cellIs" dxfId="6" priority="2" operator="greaterThan">
      <formula>0</formula>
    </cfRule>
  </conditionalFormatting>
  <conditionalFormatting sqref="D9">
    <cfRule type="cellIs" dxfId="5" priority="1" operator="greaterThan">
      <formula>0</formula>
    </cfRule>
  </conditionalFormatting>
  <dataValidations count="10">
    <dataValidation allowBlank="1" showInputMessage="1" showErrorMessage="1" promptTitle="SIM card + data management " prompt="Select either daily of half-hour data profile._x000a_ " sqref="B9"/>
    <dataValidation allowBlank="1" showInputMessage="1" showErrorMessage="1" promptTitle="kWh data telemetry" prompt="SIM cards" sqref="K13"/>
    <dataValidation allowBlank="1" showInputMessage="1" showErrorMessage="1" promptTitle="Data profile" prompt="Select daily or half-hour profile" sqref="K15"/>
    <dataValidation allowBlank="1" showInputMessage="1" showErrorMessage="1" promptTitle="Data profile" prompt="Multiplied by number of meters/loggers" sqref="M15"/>
    <dataValidation allowBlank="1" showInputMessage="1" showErrorMessage="1" promptTitle="Selected equipment" prompt="Selected in equipment supply section" sqref="B13"/>
    <dataValidation allowBlank="1" showInputMessage="1" showErrorMessage="1" promptTitle="Smart meters" prompt="wireless GPRS smart meters with integral SIM cards" sqref="B15"/>
    <dataValidation allowBlank="1" showInputMessage="1" showErrorMessage="1" promptTitle="Domestic scale 2-channel logger" prompt="Used for single phase 2-channel monitoring eg. simple heat pump._x000a_Volume selected in equipment supply section." sqref="B18"/>
    <dataValidation allowBlank="1" showInputMessage="1" showErrorMessage="1" promptTitle="Domestic scale smart meters" prompt="Volume selected in equipment supply section" sqref="B16:B17"/>
    <dataValidation type="list" allowBlank="1" showInputMessage="1" showErrorMessage="1" promptTitle="Data frequency" prompt="Select daily or half-hour frequency data." sqref="K16:K17">
      <formula1>$R$24:$R$26</formula1>
    </dataValidation>
    <dataValidation type="list" allowBlank="1" showInputMessage="1" showErrorMessage="1" promptTitle="Data frequency" prompt="Select daily or half-hour frequency data." sqref="K18">
      <formula1>$R$29:$R$30</formula1>
    </dataValidation>
  </dataValidations>
  <hyperlinks>
    <hyperlink ref="P3" location="'All info links'!H6" display="All info links"/>
    <hyperlink ref="B3" location="'Platform + officer support'!C3" display="Financing option selected"/>
    <hyperlink ref="I13" location="'Data acquisition '!F2" display="More info"/>
    <hyperlink ref="B5" location="'Platform + officer support'!B5" display="Back to collated Platform tab"/>
    <hyperlink ref="B11" location="'Automated alerts'!B11" display="Forward to Platform services"/>
    <hyperlink ref="B7" location="'Equipment &amp; Installation'!B7" display="Back to Equipment tab"/>
    <hyperlink ref="P1:R1" location="Guidance!C3" display="Back to Guidan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O138"/>
  <sheetViews>
    <sheetView showGridLines="0" showRowColHeaders="0" zoomScale="85" zoomScaleNormal="85" workbookViewId="0">
      <selection activeCell="B5" sqref="B5"/>
    </sheetView>
  </sheetViews>
  <sheetFormatPr defaultColWidth="9.140625" defaultRowHeight="14.25" x14ac:dyDescent="0.25"/>
  <cols>
    <col min="1" max="1" width="1.28515625" style="125" customWidth="1"/>
    <col min="2" max="2" width="50.7109375" style="125" customWidth="1"/>
    <col min="3" max="3" width="1" style="132" customWidth="1"/>
    <col min="4" max="4" width="12.7109375" style="125" customWidth="1"/>
    <col min="5" max="5" width="6.7109375" style="132" customWidth="1"/>
    <col min="6" max="6" width="37.7109375" style="156" customWidth="1"/>
    <col min="7" max="7" width="1" style="156" customWidth="1"/>
    <col min="8" max="8" width="12.7109375" style="156" customWidth="1"/>
    <col min="9" max="9" width="36.7109375" style="156" customWidth="1"/>
    <col min="10" max="10" width="1" style="127" customWidth="1"/>
    <col min="11" max="11" width="21.42578125" style="128" customWidth="1"/>
    <col min="12" max="12" width="2.7109375" style="372" customWidth="1"/>
    <col min="13" max="13" width="58.85546875" style="125" hidden="1" customWidth="1"/>
    <col min="14" max="15" width="5.140625" style="125" hidden="1" customWidth="1"/>
    <col min="16" max="16" width="0" style="125" hidden="1" customWidth="1"/>
    <col min="17" max="16384" width="9.140625" style="125"/>
  </cols>
  <sheetData>
    <row r="1" spans="1:13" ht="24.95" customHeight="1" x14ac:dyDescent="0.25">
      <c r="B1" s="329" t="s">
        <v>38</v>
      </c>
      <c r="C1" s="125"/>
      <c r="D1" s="722" t="str">
        <f>Guidance!I1</f>
        <v>v6</v>
      </c>
      <c r="H1" s="917" t="s">
        <v>392</v>
      </c>
      <c r="I1" s="917"/>
      <c r="J1" s="917"/>
      <c r="K1" s="897" t="s">
        <v>99</v>
      </c>
      <c r="L1" s="897"/>
      <c r="M1" s="897"/>
    </row>
    <row r="2" spans="1:13" ht="6" customHeight="1" thickBot="1" x14ac:dyDescent="0.35">
      <c r="B2" s="329"/>
      <c r="C2" s="125"/>
      <c r="D2" s="472"/>
      <c r="H2" s="617"/>
      <c r="I2" s="617"/>
      <c r="K2" s="257"/>
    </row>
    <row r="3" spans="1:13" ht="24.95" customHeight="1" thickBot="1" x14ac:dyDescent="0.35">
      <c r="B3" s="488" t="s">
        <v>322</v>
      </c>
      <c r="D3" s="772" t="str">
        <f>'Platform + officer support'!D3</f>
        <v>&lt;</v>
      </c>
      <c r="F3" s="668" t="s">
        <v>58</v>
      </c>
      <c r="G3" s="764"/>
      <c r="H3" s="766" t="str">
        <f>'Platform + officer support'!K3</f>
        <v>LB Ealing</v>
      </c>
      <c r="I3" s="767"/>
      <c r="J3" s="484"/>
      <c r="K3" s="608" t="s">
        <v>205</v>
      </c>
    </row>
    <row r="4" spans="1:13" ht="6" customHeight="1" x14ac:dyDescent="0.3">
      <c r="F4" s="675"/>
      <c r="G4" s="662"/>
      <c r="H4" s="660"/>
      <c r="I4" s="660"/>
      <c r="J4" s="484"/>
      <c r="K4" s="258"/>
    </row>
    <row r="5" spans="1:13" s="419" customFormat="1" ht="24.95" customHeight="1" x14ac:dyDescent="0.35">
      <c r="A5" s="125"/>
      <c r="B5" s="637" t="s">
        <v>396</v>
      </c>
      <c r="C5" s="609"/>
      <c r="D5" s="609"/>
      <c r="E5" s="133"/>
      <c r="F5" s="665" t="s">
        <v>12</v>
      </c>
      <c r="G5" s="765"/>
      <c r="H5" s="758">
        <f>'Platform + officer support'!K5</f>
        <v>0</v>
      </c>
      <c r="I5" s="768"/>
      <c r="J5" s="484"/>
      <c r="L5" s="365"/>
    </row>
    <row r="6" spans="1:13" s="419" customFormat="1" ht="6" customHeight="1" x14ac:dyDescent="0.35">
      <c r="A6" s="125"/>
      <c r="B6" s="609"/>
      <c r="C6" s="609"/>
      <c r="D6" s="609"/>
      <c r="E6" s="133"/>
      <c r="F6" s="666"/>
      <c r="G6" s="676"/>
      <c r="H6" s="660"/>
      <c r="I6" s="660"/>
      <c r="J6" s="484"/>
      <c r="K6" s="166"/>
      <c r="L6" s="365"/>
    </row>
    <row r="7" spans="1:13" s="419" customFormat="1" ht="24.95" customHeight="1" x14ac:dyDescent="0.35">
      <c r="B7" s="637" t="s">
        <v>398</v>
      </c>
      <c r="C7" s="609"/>
      <c r="D7" s="609"/>
      <c r="E7" s="133"/>
      <c r="F7" s="665" t="s">
        <v>11</v>
      </c>
      <c r="G7" s="765"/>
      <c r="H7" s="758">
        <f>'Platform + officer support'!K7</f>
        <v>0</v>
      </c>
      <c r="I7" s="769"/>
      <c r="J7" s="484"/>
      <c r="K7" s="259"/>
      <c r="L7" s="365"/>
    </row>
    <row r="8" spans="1:13" s="419" customFormat="1" ht="6" customHeight="1" x14ac:dyDescent="0.35">
      <c r="B8" s="609"/>
      <c r="C8" s="609"/>
      <c r="D8" s="609"/>
      <c r="E8" s="133"/>
      <c r="F8" s="666"/>
      <c r="G8" s="676"/>
      <c r="H8" s="660"/>
      <c r="I8" s="660"/>
      <c r="J8" s="484"/>
      <c r="K8" s="166"/>
      <c r="L8" s="365"/>
    </row>
    <row r="9" spans="1:13" s="419" customFormat="1" ht="24.95" customHeight="1" x14ac:dyDescent="0.35">
      <c r="B9" s="637" t="s">
        <v>400</v>
      </c>
      <c r="C9" s="609"/>
      <c r="D9" s="609"/>
      <c r="E9" s="133"/>
      <c r="F9" s="665" t="s">
        <v>16</v>
      </c>
      <c r="G9" s="765"/>
      <c r="H9" s="758">
        <f>'Platform + officer support'!K9</f>
        <v>0</v>
      </c>
      <c r="I9" s="768"/>
      <c r="J9" s="484"/>
      <c r="K9" s="223"/>
      <c r="L9" s="365"/>
    </row>
    <row r="10" spans="1:13" s="419" customFormat="1" ht="6" customHeight="1" thickBot="1" x14ac:dyDescent="0.4">
      <c r="B10" s="609"/>
      <c r="C10" s="609"/>
      <c r="D10" s="609"/>
      <c r="E10" s="133"/>
      <c r="F10" s="484"/>
      <c r="G10" s="484"/>
      <c r="H10" s="484"/>
      <c r="I10" s="484"/>
      <c r="J10" s="484"/>
      <c r="K10" s="417"/>
      <c r="L10" s="365"/>
    </row>
    <row r="11" spans="1:13" s="419" customFormat="1" ht="24.95" customHeight="1" thickBot="1" x14ac:dyDescent="0.3">
      <c r="B11" s="685" t="s">
        <v>18</v>
      </c>
      <c r="C11" s="123"/>
      <c r="D11" s="649">
        <f>H23</f>
        <v>0</v>
      </c>
      <c r="E11" s="133"/>
      <c r="F11" s="918" t="s">
        <v>417</v>
      </c>
      <c r="G11" s="918"/>
      <c r="H11" s="918"/>
      <c r="I11" s="918"/>
      <c r="J11" s="719"/>
      <c r="K11" s="237"/>
      <c r="L11" s="365"/>
      <c r="M11" s="123"/>
    </row>
    <row r="12" spans="1:13" s="419" customFormat="1" ht="6" customHeight="1" x14ac:dyDescent="0.25">
      <c r="E12" s="133"/>
      <c r="F12" s="918"/>
      <c r="G12" s="918"/>
      <c r="H12" s="918"/>
      <c r="I12" s="918"/>
      <c r="J12" s="719"/>
      <c r="K12" s="237"/>
      <c r="L12" s="365"/>
    </row>
    <row r="13" spans="1:13" s="419" customFormat="1" ht="24.95" customHeight="1" x14ac:dyDescent="0.2">
      <c r="E13" s="139"/>
      <c r="F13" s="918"/>
      <c r="G13" s="918"/>
      <c r="H13" s="918"/>
      <c r="I13" s="918"/>
      <c r="J13" s="719"/>
      <c r="L13" s="365"/>
    </row>
    <row r="14" spans="1:13" s="419" customFormat="1" ht="6" customHeight="1" thickBot="1" x14ac:dyDescent="0.35">
      <c r="B14" s="123"/>
      <c r="C14" s="123"/>
      <c r="D14" s="521"/>
      <c r="E14" s="139"/>
      <c r="F14" s="484"/>
      <c r="G14" s="484"/>
      <c r="H14" s="484"/>
      <c r="I14" s="484"/>
      <c r="J14" s="484"/>
      <c r="K14" s="687"/>
      <c r="L14" s="365"/>
    </row>
    <row r="15" spans="1:13" s="419" customFormat="1" ht="24.95" customHeight="1" thickBot="1" x14ac:dyDescent="0.25">
      <c r="B15" s="702" t="s">
        <v>7</v>
      </c>
      <c r="C15" s="418"/>
      <c r="D15" s="915" t="s">
        <v>202</v>
      </c>
      <c r="E15" s="916"/>
      <c r="F15" s="686" t="s">
        <v>40</v>
      </c>
      <c r="G15" s="206"/>
      <c r="H15" s="714" t="s">
        <v>324</v>
      </c>
      <c r="I15" s="720"/>
      <c r="J15" s="123"/>
      <c r="K15" s="612"/>
      <c r="L15" s="365"/>
    </row>
    <row r="16" spans="1:13" s="133" customFormat="1" ht="6" customHeight="1" x14ac:dyDescent="0.25">
      <c r="B16" s="144"/>
      <c r="D16" s="143"/>
      <c r="E16" s="123"/>
      <c r="F16" s="143"/>
      <c r="G16" s="143"/>
      <c r="H16" s="143"/>
      <c r="I16" s="143"/>
      <c r="J16" s="123"/>
      <c r="K16" s="612"/>
      <c r="L16" s="360"/>
    </row>
    <row r="17" spans="1:15" s="419" customFormat="1" ht="24.95" customHeight="1" thickBot="1" x14ac:dyDescent="0.3">
      <c r="B17" s="700" t="s">
        <v>452</v>
      </c>
      <c r="C17" s="697"/>
      <c r="D17" s="701" t="s">
        <v>39</v>
      </c>
      <c r="E17" s="123"/>
      <c r="F17" s="441" t="s">
        <v>34</v>
      </c>
      <c r="G17" s="207"/>
      <c r="H17" s="167" t="s">
        <v>20</v>
      </c>
      <c r="I17" s="162"/>
      <c r="J17" s="123"/>
      <c r="K17" s="612"/>
      <c r="L17" s="365"/>
    </row>
    <row r="18" spans="1:15" s="419" customFormat="1" ht="24.95" customHeight="1" thickBot="1" x14ac:dyDescent="0.3">
      <c r="B18" s="694" t="s">
        <v>159</v>
      </c>
      <c r="C18" s="695"/>
      <c r="D18" s="696">
        <f>'Equipment &amp; Installation'!F16</f>
        <v>0</v>
      </c>
      <c r="E18" s="163"/>
      <c r="F18" s="820" t="s">
        <v>50</v>
      </c>
      <c r="G18" s="468"/>
      <c r="H18" s="679">
        <f>IF(ISBLANK(F18),0,VLOOKUP(F18,M:N,2,FALSE))*D18*3</f>
        <v>0</v>
      </c>
      <c r="I18" s="468"/>
      <c r="J18" s="123"/>
      <c r="K18" s="612"/>
      <c r="L18" s="365"/>
    </row>
    <row r="19" spans="1:15" s="419" customFormat="1" ht="24.95" customHeight="1" thickBot="1" x14ac:dyDescent="0.3">
      <c r="B19" s="694" t="s">
        <v>160</v>
      </c>
      <c r="C19" s="695"/>
      <c r="D19" s="696">
        <f>'Equipment &amp; Installation'!F17</f>
        <v>0</v>
      </c>
      <c r="E19" s="163"/>
      <c r="F19" s="820" t="s">
        <v>50</v>
      </c>
      <c r="G19" s="468"/>
      <c r="H19" s="679">
        <f>IF(ISBLANK(F19),0,VLOOKUP(F19,M:N,2,FALSE))*D19*3</f>
        <v>0</v>
      </c>
      <c r="I19" s="468"/>
      <c r="J19" s="123"/>
      <c r="K19" s="612"/>
      <c r="L19" s="365"/>
    </row>
    <row r="20" spans="1:15" s="133" customFormat="1" ht="6" customHeight="1" thickBot="1" x14ac:dyDescent="0.3">
      <c r="B20" s="144"/>
      <c r="D20" s="143"/>
      <c r="E20" s="123"/>
      <c r="F20" s="143"/>
      <c r="G20" s="143"/>
      <c r="H20" s="143"/>
      <c r="I20" s="143"/>
      <c r="J20" s="123"/>
      <c r="K20" s="794"/>
      <c r="L20" s="360"/>
    </row>
    <row r="21" spans="1:15" s="419" customFormat="1" ht="24.95" customHeight="1" thickBot="1" x14ac:dyDescent="0.3">
      <c r="B21" s="802" t="str">
        <f>'Cost schedule'!M10</f>
        <v>£3 p/MBus meter point (x3 yrs)</v>
      </c>
      <c r="C21" s="697"/>
      <c r="D21" s="803">
        <f>'Equipment &amp; Installation'!D21</f>
        <v>0</v>
      </c>
      <c r="E21" s="133"/>
      <c r="F21" s="821" t="s">
        <v>50</v>
      </c>
      <c r="H21" s="805">
        <f>IF(ISBLANK(F21),0,VLOOKUP(F21,M:N,2,FALSE))*D21*3</f>
        <v>0</v>
      </c>
      <c r="I21" s="919" t="s">
        <v>453</v>
      </c>
      <c r="J21" s="919"/>
      <c r="K21" s="919"/>
      <c r="L21" s="365"/>
    </row>
    <row r="22" spans="1:15" s="133" customFormat="1" ht="6" customHeight="1" thickBot="1" x14ac:dyDescent="0.3">
      <c r="B22" s="144"/>
      <c r="D22" s="143"/>
      <c r="E22" s="123"/>
      <c r="F22" s="143"/>
      <c r="G22" s="143"/>
      <c r="H22" s="143"/>
      <c r="I22" s="143"/>
      <c r="J22" s="123"/>
      <c r="K22" s="794"/>
      <c r="L22" s="360"/>
    </row>
    <row r="23" spans="1:15" s="149" customFormat="1" ht="24.95" customHeight="1" thickBot="1" x14ac:dyDescent="0.3">
      <c r="A23" s="256"/>
      <c r="B23" s="419"/>
      <c r="C23" s="419"/>
      <c r="D23" s="419"/>
      <c r="E23" s="419"/>
      <c r="F23" s="442" t="s">
        <v>5</v>
      </c>
      <c r="G23" s="129"/>
      <c r="H23" s="713">
        <f>SUM(H18:H22)</f>
        <v>0</v>
      </c>
      <c r="I23" s="256"/>
      <c r="J23" s="123"/>
      <c r="K23" s="612"/>
      <c r="L23" s="372"/>
    </row>
    <row r="24" spans="1:15" s="132" customFormat="1" ht="20.100000000000001" customHeight="1" x14ac:dyDescent="0.25">
      <c r="F24" s="156"/>
      <c r="G24" s="156"/>
      <c r="H24" s="128"/>
      <c r="I24" s="128"/>
      <c r="J24" s="123"/>
      <c r="K24" s="612"/>
      <c r="L24" s="361"/>
      <c r="M24" s="500" t="s">
        <v>4</v>
      </c>
      <c r="N24" s="138"/>
    </row>
    <row r="25" spans="1:15" s="132" customFormat="1" ht="20.100000000000001" customHeight="1" x14ac:dyDescent="0.25">
      <c r="F25" s="156"/>
      <c r="G25" s="156"/>
      <c r="H25" s="128"/>
      <c r="I25" s="128"/>
      <c r="J25" s="123"/>
      <c r="K25" s="612"/>
      <c r="L25" s="361"/>
      <c r="M25" s="168" t="s">
        <v>449</v>
      </c>
    </row>
    <row r="26" spans="1:15" s="132" customFormat="1" ht="20.100000000000001" customHeight="1" x14ac:dyDescent="0.25">
      <c r="F26" s="156"/>
      <c r="G26" s="156"/>
      <c r="H26" s="128"/>
      <c r="I26" s="128"/>
      <c r="J26" s="128"/>
      <c r="K26" s="129"/>
      <c r="L26" s="361"/>
      <c r="M26" s="164" t="s">
        <v>50</v>
      </c>
      <c r="N26" s="138"/>
    </row>
    <row r="27" spans="1:15" s="132" customFormat="1" ht="20.100000000000001" customHeight="1" x14ac:dyDescent="0.25">
      <c r="F27" s="156"/>
      <c r="G27" s="156"/>
      <c r="H27" s="128"/>
      <c r="I27" s="128"/>
      <c r="J27" s="128"/>
      <c r="K27" s="129"/>
      <c r="L27" s="361"/>
      <c r="M27" s="169" t="s">
        <v>424</v>
      </c>
      <c r="N27" s="170">
        <v>6</v>
      </c>
      <c r="O27" s="796">
        <f>N27*3</f>
        <v>18</v>
      </c>
    </row>
    <row r="28" spans="1:15" s="132" customFormat="1" ht="20.100000000000001" customHeight="1" x14ac:dyDescent="0.25">
      <c r="F28" s="156"/>
      <c r="G28" s="156"/>
      <c r="H28" s="128"/>
      <c r="I28" s="128"/>
      <c r="J28" s="128"/>
      <c r="K28" s="129"/>
      <c r="L28" s="361"/>
    </row>
    <row r="29" spans="1:15" s="132" customFormat="1" ht="20.100000000000001" customHeight="1" x14ac:dyDescent="0.2">
      <c r="F29" s="156"/>
      <c r="G29" s="156"/>
      <c r="H29" s="128"/>
      <c r="I29" s="128"/>
      <c r="J29" s="128"/>
      <c r="K29" s="128"/>
      <c r="L29" s="361"/>
      <c r="M29" s="800" t="s">
        <v>448</v>
      </c>
      <c r="N29" s="154"/>
    </row>
    <row r="30" spans="1:15" s="132" customFormat="1" ht="20.100000000000001" customHeight="1" x14ac:dyDescent="0.2">
      <c r="F30" s="156"/>
      <c r="G30" s="156"/>
      <c r="H30" s="128"/>
      <c r="I30" s="128"/>
      <c r="J30" s="128"/>
      <c r="K30" s="128"/>
      <c r="L30" s="361"/>
      <c r="M30" s="164" t="s">
        <v>50</v>
      </c>
      <c r="N30" s="154"/>
    </row>
    <row r="31" spans="1:15" s="132" customFormat="1" ht="20.100000000000001" customHeight="1" x14ac:dyDescent="0.25">
      <c r="F31" s="156"/>
      <c r="G31" s="156"/>
      <c r="H31" s="128"/>
      <c r="I31" s="128"/>
      <c r="J31" s="128"/>
      <c r="K31" s="128"/>
      <c r="L31" s="361"/>
      <c r="M31" s="169" t="s">
        <v>450</v>
      </c>
      <c r="N31" s="150">
        <v>3</v>
      </c>
      <c r="O31" s="796">
        <f>N31*3</f>
        <v>9</v>
      </c>
    </row>
    <row r="32" spans="1:15" s="132" customFormat="1" ht="20.100000000000001" customHeight="1" x14ac:dyDescent="0.2">
      <c r="F32" s="156"/>
      <c r="G32" s="156"/>
      <c r="H32" s="128"/>
      <c r="I32" s="128"/>
      <c r="J32" s="128"/>
      <c r="K32" s="128"/>
      <c r="L32" s="361"/>
      <c r="M32" s="154"/>
      <c r="N32" s="154"/>
    </row>
    <row r="33" spans="6:14" s="132" customFormat="1" ht="20.100000000000001" customHeight="1" x14ac:dyDescent="0.25">
      <c r="F33" s="156"/>
      <c r="G33" s="156"/>
      <c r="H33" s="128"/>
      <c r="I33" s="128"/>
      <c r="J33" s="128"/>
      <c r="K33" s="128"/>
      <c r="L33" s="361"/>
    </row>
    <row r="34" spans="6:14" s="132" customFormat="1" ht="20.100000000000001" customHeight="1" x14ac:dyDescent="0.25">
      <c r="F34" s="156"/>
      <c r="G34" s="156"/>
      <c r="H34" s="128"/>
      <c r="I34" s="128"/>
      <c r="J34" s="128"/>
      <c r="K34" s="128"/>
      <c r="L34" s="361"/>
    </row>
    <row r="35" spans="6:14" s="132" customFormat="1" ht="20.100000000000001" customHeight="1" x14ac:dyDescent="0.25">
      <c r="F35" s="156"/>
      <c r="G35" s="156"/>
      <c r="H35" s="128"/>
      <c r="I35" s="128"/>
      <c r="J35" s="128"/>
      <c r="K35" s="128"/>
      <c r="L35" s="361"/>
    </row>
    <row r="36" spans="6:14" s="132" customFormat="1" ht="20.100000000000001" customHeight="1" x14ac:dyDescent="0.2">
      <c r="F36" s="156"/>
      <c r="G36" s="156"/>
      <c r="H36" s="128"/>
      <c r="I36" s="128"/>
      <c r="J36" s="128"/>
      <c r="K36" s="128"/>
      <c r="L36" s="361"/>
      <c r="M36" s="154"/>
      <c r="N36" s="154"/>
    </row>
    <row r="37" spans="6:14" s="132" customFormat="1" ht="20.100000000000001" customHeight="1" x14ac:dyDescent="0.25">
      <c r="F37" s="156"/>
      <c r="G37" s="156"/>
      <c r="H37" s="128"/>
      <c r="I37" s="128"/>
      <c r="J37" s="128"/>
      <c r="K37" s="128"/>
      <c r="L37" s="361"/>
    </row>
    <row r="38" spans="6:14" s="132" customFormat="1" ht="20.100000000000001" customHeight="1" x14ac:dyDescent="0.25">
      <c r="F38" s="156"/>
      <c r="G38" s="156"/>
      <c r="H38" s="128"/>
      <c r="I38" s="128"/>
      <c r="J38" s="128"/>
      <c r="K38" s="128"/>
      <c r="L38" s="361"/>
    </row>
    <row r="39" spans="6:14" s="132" customFormat="1" ht="20.100000000000001" customHeight="1" x14ac:dyDescent="0.25">
      <c r="F39" s="156"/>
      <c r="G39" s="156"/>
      <c r="H39" s="128"/>
      <c r="I39" s="128"/>
      <c r="J39" s="128"/>
      <c r="K39" s="128"/>
      <c r="L39" s="361"/>
    </row>
    <row r="40" spans="6:14" s="132" customFormat="1" ht="20.100000000000001" customHeight="1" x14ac:dyDescent="0.25">
      <c r="F40" s="156"/>
      <c r="G40" s="156"/>
      <c r="H40" s="128"/>
      <c r="I40" s="128"/>
      <c r="J40" s="128"/>
      <c r="K40" s="128"/>
      <c r="L40" s="361"/>
    </row>
    <row r="41" spans="6:14" s="132" customFormat="1" ht="20.100000000000001" customHeight="1" x14ac:dyDescent="0.25">
      <c r="F41" s="156"/>
      <c r="G41" s="156"/>
      <c r="H41" s="128"/>
      <c r="I41" s="128"/>
      <c r="J41" s="128"/>
      <c r="K41" s="128"/>
      <c r="L41" s="361"/>
    </row>
    <row r="42" spans="6:14" s="132" customFormat="1" ht="20.100000000000001" customHeight="1" x14ac:dyDescent="0.25">
      <c r="F42" s="156"/>
      <c r="G42" s="156"/>
      <c r="H42" s="128"/>
      <c r="I42" s="128"/>
      <c r="J42" s="128"/>
      <c r="K42" s="128"/>
      <c r="L42" s="361"/>
    </row>
    <row r="43" spans="6:14" s="132" customFormat="1" ht="20.100000000000001" customHeight="1" x14ac:dyDescent="0.25">
      <c r="F43" s="156"/>
      <c r="G43" s="156"/>
      <c r="H43" s="128"/>
      <c r="I43" s="128"/>
      <c r="J43" s="128"/>
      <c r="K43" s="128"/>
      <c r="L43" s="361"/>
    </row>
    <row r="44" spans="6:14" s="132" customFormat="1" ht="20.100000000000001" customHeight="1" x14ac:dyDescent="0.25">
      <c r="F44" s="156"/>
      <c r="G44" s="156"/>
      <c r="H44" s="128"/>
      <c r="I44" s="128"/>
      <c r="J44" s="128"/>
      <c r="K44" s="128"/>
      <c r="L44" s="361"/>
    </row>
    <row r="45" spans="6:14" s="132" customFormat="1" ht="20.100000000000001" customHeight="1" x14ac:dyDescent="0.25">
      <c r="F45" s="156"/>
      <c r="G45" s="156"/>
      <c r="H45" s="128"/>
      <c r="I45" s="128"/>
      <c r="J45" s="128"/>
      <c r="K45" s="128"/>
      <c r="L45" s="361"/>
    </row>
    <row r="46" spans="6:14" s="132" customFormat="1" ht="20.100000000000001" customHeight="1" x14ac:dyDescent="0.25">
      <c r="F46" s="156"/>
      <c r="G46" s="156"/>
      <c r="H46" s="128"/>
      <c r="I46" s="128"/>
      <c r="J46" s="128"/>
      <c r="K46" s="128"/>
      <c r="L46" s="361"/>
    </row>
    <row r="47" spans="6:14" s="132" customFormat="1" ht="20.100000000000001" customHeight="1" x14ac:dyDescent="0.25">
      <c r="F47" s="156"/>
      <c r="G47" s="156"/>
      <c r="H47" s="128"/>
      <c r="I47" s="128"/>
      <c r="J47" s="128"/>
      <c r="K47" s="128"/>
      <c r="L47" s="361"/>
    </row>
    <row r="48" spans="6:14" s="132" customFormat="1" ht="20.100000000000001" customHeight="1" x14ac:dyDescent="0.2">
      <c r="F48" s="156"/>
      <c r="G48" s="156"/>
      <c r="H48" s="128"/>
      <c r="I48" s="128"/>
      <c r="J48" s="128"/>
      <c r="K48" s="128"/>
      <c r="L48" s="361"/>
      <c r="M48" s="154"/>
      <c r="N48" s="154"/>
    </row>
    <row r="49" spans="6:14" s="132" customFormat="1" ht="20.100000000000001" customHeight="1" x14ac:dyDescent="0.2">
      <c r="F49" s="156"/>
      <c r="G49" s="156"/>
      <c r="H49" s="128"/>
      <c r="I49" s="128"/>
      <c r="J49" s="128"/>
      <c r="K49" s="128"/>
      <c r="L49" s="361"/>
      <c r="M49" s="154"/>
      <c r="N49" s="154"/>
    </row>
    <row r="50" spans="6:14" s="132" customFormat="1" ht="20.100000000000001" customHeight="1" x14ac:dyDescent="0.2">
      <c r="F50" s="156"/>
      <c r="G50" s="156"/>
      <c r="H50" s="128"/>
      <c r="I50" s="128"/>
      <c r="J50" s="128"/>
      <c r="K50" s="128"/>
      <c r="L50" s="361"/>
      <c r="M50" s="154"/>
      <c r="N50" s="154"/>
    </row>
    <row r="51" spans="6:14" s="132" customFormat="1" ht="20.100000000000001" customHeight="1" x14ac:dyDescent="0.2">
      <c r="F51" s="156"/>
      <c r="G51" s="156"/>
      <c r="H51" s="128"/>
      <c r="I51" s="128"/>
      <c r="J51" s="128"/>
      <c r="K51" s="128"/>
      <c r="L51" s="361"/>
      <c r="M51" s="154"/>
      <c r="N51" s="154"/>
    </row>
    <row r="52" spans="6:14" s="132" customFormat="1" ht="20.100000000000001" customHeight="1" x14ac:dyDescent="0.2">
      <c r="F52" s="156"/>
      <c r="G52" s="156"/>
      <c r="H52" s="128"/>
      <c r="I52" s="128"/>
      <c r="J52" s="128"/>
      <c r="K52" s="128"/>
      <c r="L52" s="361"/>
      <c r="M52" s="154"/>
      <c r="N52" s="154"/>
    </row>
    <row r="53" spans="6:14" s="132" customFormat="1" ht="20.100000000000001" customHeight="1" x14ac:dyDescent="0.2">
      <c r="F53" s="156"/>
      <c r="G53" s="156"/>
      <c r="H53" s="128"/>
      <c r="I53" s="128"/>
      <c r="J53" s="128"/>
      <c r="K53" s="128"/>
      <c r="L53" s="361"/>
      <c r="M53" s="154"/>
      <c r="N53" s="154"/>
    </row>
    <row r="54" spans="6:14" s="132" customFormat="1" ht="20.100000000000001" customHeight="1" x14ac:dyDescent="0.2">
      <c r="F54" s="156"/>
      <c r="G54" s="156"/>
      <c r="H54" s="128"/>
      <c r="I54" s="128"/>
      <c r="J54" s="128"/>
      <c r="K54" s="128"/>
      <c r="L54" s="361"/>
      <c r="M54" s="154"/>
      <c r="N54" s="154"/>
    </row>
    <row r="55" spans="6:14" s="132" customFormat="1" ht="20.100000000000001" customHeight="1" x14ac:dyDescent="0.2">
      <c r="F55" s="156"/>
      <c r="G55" s="156"/>
      <c r="H55" s="128"/>
      <c r="I55" s="128"/>
      <c r="J55" s="128"/>
      <c r="K55" s="128"/>
      <c r="L55" s="361"/>
      <c r="M55" s="154"/>
      <c r="N55" s="154"/>
    </row>
    <row r="56" spans="6:14" s="132" customFormat="1" ht="20.100000000000001" customHeight="1" x14ac:dyDescent="0.2">
      <c r="F56" s="156"/>
      <c r="G56" s="156"/>
      <c r="H56" s="128"/>
      <c r="I56" s="128"/>
      <c r="J56" s="128"/>
      <c r="K56" s="128"/>
      <c r="L56" s="361"/>
      <c r="M56" s="154"/>
      <c r="N56" s="154"/>
    </row>
    <row r="57" spans="6:14" s="132" customFormat="1" ht="20.100000000000001" customHeight="1" x14ac:dyDescent="0.2">
      <c r="F57" s="156"/>
      <c r="G57" s="156"/>
      <c r="H57" s="128"/>
      <c r="I57" s="128"/>
      <c r="J57" s="128"/>
      <c r="K57" s="128"/>
      <c r="L57" s="361"/>
      <c r="M57" s="154"/>
      <c r="N57" s="154"/>
    </row>
    <row r="58" spans="6:14" s="132" customFormat="1" ht="20.100000000000001" customHeight="1" x14ac:dyDescent="0.2">
      <c r="F58" s="156"/>
      <c r="G58" s="156"/>
      <c r="H58" s="128"/>
      <c r="I58" s="128"/>
      <c r="J58" s="128"/>
      <c r="K58" s="128"/>
      <c r="L58" s="361"/>
      <c r="M58" s="154"/>
      <c r="N58" s="154"/>
    </row>
    <row r="59" spans="6:14" s="132" customFormat="1" ht="20.100000000000001" customHeight="1" x14ac:dyDescent="0.2">
      <c r="F59" s="156"/>
      <c r="G59" s="156"/>
      <c r="H59" s="128"/>
      <c r="I59" s="128"/>
      <c r="J59" s="128"/>
      <c r="K59" s="128"/>
      <c r="L59" s="361"/>
      <c r="M59" s="154"/>
      <c r="N59" s="154"/>
    </row>
    <row r="60" spans="6:14" s="132" customFormat="1" ht="20.100000000000001" customHeight="1" x14ac:dyDescent="0.2">
      <c r="F60" s="156"/>
      <c r="G60" s="156"/>
      <c r="H60" s="128"/>
      <c r="I60" s="128"/>
      <c r="J60" s="128"/>
      <c r="K60" s="128"/>
      <c r="L60" s="361"/>
      <c r="M60" s="154"/>
      <c r="N60" s="154"/>
    </row>
    <row r="61" spans="6:14" s="132" customFormat="1" ht="20.100000000000001" customHeight="1" x14ac:dyDescent="0.25">
      <c r="F61" s="156"/>
      <c r="G61" s="156"/>
      <c r="H61" s="128"/>
      <c r="I61" s="128"/>
      <c r="J61" s="128"/>
      <c r="K61" s="128"/>
      <c r="L61" s="361"/>
    </row>
    <row r="62" spans="6:14" s="132" customFormat="1" ht="20.100000000000001" customHeight="1" x14ac:dyDescent="0.25">
      <c r="F62" s="156"/>
      <c r="G62" s="156"/>
      <c r="H62" s="128"/>
      <c r="I62" s="128"/>
      <c r="J62" s="128"/>
      <c r="K62" s="129"/>
      <c r="L62" s="361"/>
      <c r="M62" s="501" t="s">
        <v>358</v>
      </c>
      <c r="N62" s="138"/>
    </row>
    <row r="63" spans="6:14" s="132" customFormat="1" ht="20.100000000000001" customHeight="1" x14ac:dyDescent="0.25">
      <c r="F63" s="156"/>
      <c r="G63" s="156"/>
      <c r="H63" s="128"/>
      <c r="I63" s="128"/>
      <c r="J63" s="128"/>
      <c r="K63" s="128"/>
      <c r="L63" s="361"/>
      <c r="M63" s="168" t="s">
        <v>52</v>
      </c>
    </row>
    <row r="64" spans="6:14" s="129" customFormat="1" ht="20.100000000000001" customHeight="1" x14ac:dyDescent="0.25">
      <c r="F64" s="128"/>
      <c r="G64" s="128"/>
      <c r="H64" s="128"/>
      <c r="I64" s="128"/>
      <c r="J64" s="128"/>
      <c r="K64" s="128"/>
      <c r="L64" s="361"/>
      <c r="M64" s="164" t="s">
        <v>50</v>
      </c>
      <c r="N64" s="165"/>
    </row>
    <row r="65" spans="6:14" s="132" customFormat="1" ht="20.100000000000001" customHeight="1" x14ac:dyDescent="0.25">
      <c r="F65" s="156"/>
      <c r="G65" s="156"/>
      <c r="H65" s="156"/>
      <c r="I65" s="156"/>
      <c r="J65" s="128"/>
      <c r="K65" s="128"/>
      <c r="L65" s="361"/>
      <c r="M65" s="150" t="s">
        <v>54</v>
      </c>
      <c r="N65" s="150">
        <v>3</v>
      </c>
    </row>
    <row r="66" spans="6:14" s="132" customFormat="1" ht="20.100000000000001" customHeight="1" x14ac:dyDescent="0.25">
      <c r="F66" s="156"/>
      <c r="G66" s="156"/>
      <c r="H66" s="156"/>
      <c r="I66" s="156"/>
      <c r="J66" s="128"/>
      <c r="K66" s="128"/>
      <c r="L66" s="361"/>
      <c r="M66" s="129"/>
      <c r="N66" s="129"/>
    </row>
    <row r="67" spans="6:14" s="132" customFormat="1" ht="20.100000000000001" customHeight="1" x14ac:dyDescent="0.25">
      <c r="F67" s="156"/>
      <c r="G67" s="156"/>
      <c r="H67" s="156"/>
      <c r="I67" s="156"/>
      <c r="J67" s="128"/>
      <c r="K67" s="128"/>
      <c r="L67" s="361"/>
      <c r="M67" s="168" t="s">
        <v>53</v>
      </c>
    </row>
    <row r="68" spans="6:14" s="132" customFormat="1" ht="20.100000000000001" customHeight="1" x14ac:dyDescent="0.25">
      <c r="F68" s="156"/>
      <c r="G68" s="156"/>
      <c r="H68" s="156"/>
      <c r="I68" s="156"/>
      <c r="J68" s="156"/>
      <c r="K68" s="128"/>
      <c r="L68" s="361"/>
      <c r="M68" s="164" t="s">
        <v>50</v>
      </c>
    </row>
    <row r="69" spans="6:14" s="132" customFormat="1" ht="20.100000000000001" customHeight="1" x14ac:dyDescent="0.25">
      <c r="F69" s="156"/>
      <c r="G69" s="156"/>
      <c r="H69" s="156"/>
      <c r="I69" s="156"/>
      <c r="J69" s="156"/>
      <c r="K69" s="128"/>
      <c r="L69" s="361"/>
      <c r="M69" s="169" t="s">
        <v>56</v>
      </c>
      <c r="N69" s="150">
        <v>6</v>
      </c>
    </row>
    <row r="70" spans="6:14" s="132" customFormat="1" ht="20.100000000000001" customHeight="1" x14ac:dyDescent="0.2">
      <c r="F70" s="156"/>
      <c r="G70" s="156"/>
      <c r="H70" s="156"/>
      <c r="I70" s="156"/>
      <c r="J70" s="156"/>
      <c r="K70" s="128"/>
      <c r="L70" s="361"/>
      <c r="M70" s="154"/>
      <c r="N70" s="154"/>
    </row>
    <row r="71" spans="6:14" s="132" customFormat="1" ht="20.100000000000001" customHeight="1" x14ac:dyDescent="0.25">
      <c r="F71" s="156"/>
      <c r="G71" s="156"/>
      <c r="H71" s="156"/>
      <c r="I71" s="156"/>
      <c r="J71" s="156"/>
      <c r="K71" s="128"/>
      <c r="L71" s="361"/>
      <c r="M71" s="171" t="s">
        <v>157</v>
      </c>
    </row>
    <row r="72" spans="6:14" s="132" customFormat="1" ht="20.100000000000001" customHeight="1" x14ac:dyDescent="0.25">
      <c r="F72" s="156"/>
      <c r="G72" s="156"/>
      <c r="H72" s="156"/>
      <c r="I72" s="156"/>
      <c r="J72" s="156"/>
      <c r="K72" s="128"/>
      <c r="L72" s="361"/>
      <c r="M72" s="164" t="s">
        <v>50</v>
      </c>
      <c r="N72" s="165"/>
    </row>
    <row r="73" spans="6:14" s="132" customFormat="1" ht="20.100000000000001" customHeight="1" x14ac:dyDescent="0.25">
      <c r="F73" s="156"/>
      <c r="G73" s="156"/>
      <c r="H73" s="156"/>
      <c r="I73" s="156"/>
      <c r="J73" s="156"/>
      <c r="K73" s="128"/>
      <c r="L73" s="361"/>
      <c r="M73" s="150" t="s">
        <v>357</v>
      </c>
      <c r="N73" s="150">
        <v>8</v>
      </c>
    </row>
    <row r="74" spans="6:14" s="132" customFormat="1" ht="20.100000000000001" customHeight="1" x14ac:dyDescent="0.25">
      <c r="F74" s="156"/>
      <c r="G74" s="156"/>
      <c r="H74" s="156"/>
      <c r="I74" s="156"/>
      <c r="J74" s="156"/>
      <c r="K74" s="128"/>
      <c r="L74" s="361"/>
    </row>
    <row r="75" spans="6:14" s="132" customFormat="1" ht="20.100000000000001" customHeight="1" x14ac:dyDescent="0.25">
      <c r="F75" s="156"/>
      <c r="G75" s="156"/>
      <c r="H75" s="156"/>
      <c r="I75" s="156"/>
      <c r="J75" s="156"/>
      <c r="K75" s="128"/>
      <c r="L75" s="361"/>
      <c r="M75" s="171" t="s">
        <v>306</v>
      </c>
    </row>
    <row r="76" spans="6:14" s="132" customFormat="1" ht="20.100000000000001" customHeight="1" x14ac:dyDescent="0.25">
      <c r="F76" s="156"/>
      <c r="G76" s="156"/>
      <c r="H76" s="156"/>
      <c r="I76" s="156"/>
      <c r="J76" s="156"/>
      <c r="K76" s="128"/>
      <c r="L76" s="361"/>
      <c r="M76" s="164" t="s">
        <v>50</v>
      </c>
      <c r="N76" s="165"/>
    </row>
    <row r="77" spans="6:14" s="132" customFormat="1" ht="20.100000000000001" customHeight="1" x14ac:dyDescent="0.25">
      <c r="F77" s="156"/>
      <c r="G77" s="156"/>
      <c r="H77" s="156"/>
      <c r="I77" s="156"/>
      <c r="J77" s="156"/>
      <c r="K77" s="128"/>
      <c r="L77" s="361"/>
      <c r="M77" s="150" t="s">
        <v>357</v>
      </c>
      <c r="N77" s="150">
        <v>8</v>
      </c>
    </row>
    <row r="78" spans="6:14" s="132" customFormat="1" ht="20.100000000000001" customHeight="1" x14ac:dyDescent="0.25">
      <c r="F78" s="156"/>
      <c r="G78" s="156"/>
      <c r="H78" s="156"/>
      <c r="I78" s="156"/>
      <c r="J78" s="156"/>
      <c r="K78" s="128"/>
      <c r="L78" s="361"/>
    </row>
    <row r="79" spans="6:14" s="132" customFormat="1" ht="20.100000000000001" customHeight="1" x14ac:dyDescent="0.25">
      <c r="F79" s="156"/>
      <c r="G79" s="156"/>
      <c r="H79" s="156"/>
      <c r="I79" s="156"/>
      <c r="J79" s="156"/>
      <c r="K79" s="128"/>
      <c r="L79" s="361"/>
      <c r="M79" s="171" t="s">
        <v>158</v>
      </c>
    </row>
    <row r="80" spans="6:14" s="132" customFormat="1" ht="20.100000000000001" customHeight="1" x14ac:dyDescent="0.25">
      <c r="F80" s="156"/>
      <c r="G80" s="156"/>
      <c r="H80" s="156"/>
      <c r="I80" s="156"/>
      <c r="J80" s="156"/>
      <c r="K80" s="128"/>
      <c r="L80" s="361"/>
      <c r="M80" s="164" t="s">
        <v>50</v>
      </c>
    </row>
    <row r="81" spans="6:14" s="132" customFormat="1" ht="20.100000000000001" customHeight="1" x14ac:dyDescent="0.25">
      <c r="F81" s="156"/>
      <c r="G81" s="156"/>
      <c r="H81" s="156"/>
      <c r="I81" s="156"/>
      <c r="J81" s="156"/>
      <c r="K81" s="128"/>
      <c r="L81" s="361"/>
      <c r="M81" s="169" t="s">
        <v>55</v>
      </c>
      <c r="N81" s="150">
        <v>12</v>
      </c>
    </row>
    <row r="82" spans="6:14" s="132" customFormat="1" ht="20.100000000000001" customHeight="1" x14ac:dyDescent="0.2">
      <c r="F82" s="156"/>
      <c r="G82" s="156"/>
      <c r="H82" s="156"/>
      <c r="I82" s="156"/>
      <c r="J82" s="156"/>
      <c r="K82" s="128"/>
      <c r="L82" s="361"/>
      <c r="M82" s="154"/>
      <c r="N82" s="154"/>
    </row>
    <row r="83" spans="6:14" s="132" customFormat="1" ht="20.100000000000001" customHeight="1" x14ac:dyDescent="0.25">
      <c r="F83" s="156"/>
      <c r="G83" s="156"/>
      <c r="H83" s="156"/>
      <c r="I83" s="156"/>
      <c r="J83" s="156"/>
      <c r="K83" s="128"/>
      <c r="L83" s="361"/>
      <c r="M83" s="502" t="s">
        <v>6</v>
      </c>
      <c r="N83" s="136"/>
    </row>
    <row r="84" spans="6:14" s="132" customFormat="1" ht="20.100000000000001" customHeight="1" x14ac:dyDescent="0.25">
      <c r="F84" s="156"/>
      <c r="G84" s="156"/>
      <c r="H84" s="156"/>
      <c r="I84" s="156"/>
      <c r="J84" s="156"/>
      <c r="K84" s="128"/>
      <c r="L84" s="361"/>
      <c r="M84" s="172" t="s">
        <v>203</v>
      </c>
      <c r="N84" s="136"/>
    </row>
    <row r="85" spans="6:14" s="132" customFormat="1" ht="20.100000000000001" customHeight="1" x14ac:dyDescent="0.25">
      <c r="F85" s="156"/>
      <c r="G85" s="156"/>
      <c r="H85" s="156"/>
      <c r="I85" s="156"/>
      <c r="J85" s="156"/>
      <c r="K85" s="128"/>
      <c r="L85" s="361"/>
      <c r="M85" s="150" t="s">
        <v>204</v>
      </c>
      <c r="N85" s="150">
        <v>250</v>
      </c>
    </row>
    <row r="86" spans="6:14" s="132" customFormat="1" ht="20.100000000000001" customHeight="1" x14ac:dyDescent="0.25">
      <c r="F86" s="156"/>
      <c r="G86" s="156"/>
      <c r="H86" s="156"/>
      <c r="I86" s="156"/>
      <c r="J86" s="156"/>
      <c r="K86" s="128"/>
      <c r="L86" s="361"/>
    </row>
    <row r="87" spans="6:14" s="132" customFormat="1" x14ac:dyDescent="0.25">
      <c r="F87" s="156"/>
      <c r="G87" s="156"/>
      <c r="H87" s="156"/>
      <c r="I87" s="156"/>
      <c r="J87" s="156"/>
      <c r="K87" s="128"/>
      <c r="L87" s="361"/>
    </row>
    <row r="88" spans="6:14" s="132" customFormat="1" x14ac:dyDescent="0.25">
      <c r="F88" s="156"/>
      <c r="G88" s="156"/>
      <c r="H88" s="156"/>
      <c r="I88" s="156"/>
      <c r="J88" s="156"/>
      <c r="K88" s="128"/>
      <c r="L88" s="361"/>
    </row>
    <row r="89" spans="6:14" s="132" customFormat="1" x14ac:dyDescent="0.25">
      <c r="F89" s="156"/>
      <c r="G89" s="156"/>
      <c r="H89" s="156"/>
      <c r="I89" s="156"/>
      <c r="J89" s="156"/>
      <c r="K89" s="128"/>
      <c r="L89" s="361"/>
    </row>
    <row r="90" spans="6:14" s="132" customFormat="1" x14ac:dyDescent="0.25">
      <c r="F90" s="156"/>
      <c r="G90" s="156"/>
      <c r="H90" s="156"/>
      <c r="I90" s="156"/>
      <c r="J90" s="156"/>
      <c r="K90" s="128"/>
      <c r="L90" s="361"/>
    </row>
    <row r="91" spans="6:14" s="132" customFormat="1" x14ac:dyDescent="0.25">
      <c r="F91" s="156"/>
      <c r="G91" s="156"/>
      <c r="H91" s="156"/>
      <c r="I91" s="156"/>
      <c r="J91" s="156"/>
      <c r="K91" s="128"/>
      <c r="L91" s="361"/>
    </row>
    <row r="92" spans="6:14" s="132" customFormat="1" x14ac:dyDescent="0.25">
      <c r="F92" s="156"/>
      <c r="G92" s="156"/>
      <c r="H92" s="156"/>
      <c r="I92" s="156"/>
      <c r="J92" s="156"/>
      <c r="K92" s="128"/>
      <c r="L92" s="361"/>
    </row>
    <row r="93" spans="6:14" s="132" customFormat="1" x14ac:dyDescent="0.25">
      <c r="F93" s="156"/>
      <c r="G93" s="156"/>
      <c r="H93" s="156"/>
      <c r="I93" s="156"/>
      <c r="J93" s="156"/>
      <c r="K93" s="128"/>
      <c r="L93" s="361"/>
    </row>
    <row r="94" spans="6:14" s="132" customFormat="1" x14ac:dyDescent="0.25">
      <c r="F94" s="156"/>
      <c r="G94" s="156"/>
      <c r="H94" s="156"/>
      <c r="I94" s="156"/>
      <c r="J94" s="156"/>
      <c r="K94" s="128"/>
      <c r="L94" s="361"/>
    </row>
    <row r="95" spans="6:14" s="132" customFormat="1" x14ac:dyDescent="0.25">
      <c r="F95" s="156"/>
      <c r="G95" s="156"/>
      <c r="H95" s="156"/>
      <c r="I95" s="156"/>
      <c r="J95" s="156"/>
      <c r="K95" s="128"/>
      <c r="L95" s="361"/>
    </row>
    <row r="96" spans="6:14" s="132" customFormat="1" x14ac:dyDescent="0.25">
      <c r="F96" s="156"/>
      <c r="G96" s="156"/>
      <c r="H96" s="156"/>
      <c r="I96" s="156"/>
      <c r="J96" s="156"/>
      <c r="K96" s="128"/>
      <c r="L96" s="361"/>
    </row>
    <row r="97" spans="6:12" s="132" customFormat="1" x14ac:dyDescent="0.25">
      <c r="F97" s="156"/>
      <c r="G97" s="156"/>
      <c r="H97" s="156"/>
      <c r="I97" s="156"/>
      <c r="J97" s="156"/>
      <c r="K97" s="128"/>
      <c r="L97" s="361"/>
    </row>
    <row r="98" spans="6:12" s="132" customFormat="1" x14ac:dyDescent="0.25">
      <c r="F98" s="156"/>
      <c r="G98" s="156"/>
      <c r="H98" s="156"/>
      <c r="I98" s="156"/>
      <c r="J98" s="156"/>
      <c r="K98" s="128"/>
      <c r="L98" s="361"/>
    </row>
    <row r="99" spans="6:12" s="132" customFormat="1" x14ac:dyDescent="0.25">
      <c r="F99" s="156"/>
      <c r="G99" s="156"/>
      <c r="H99" s="156"/>
      <c r="I99" s="156"/>
      <c r="J99" s="156"/>
      <c r="K99" s="128"/>
      <c r="L99" s="361"/>
    </row>
    <row r="100" spans="6:12" s="132" customFormat="1" x14ac:dyDescent="0.25">
      <c r="F100" s="156"/>
      <c r="G100" s="156"/>
      <c r="H100" s="156"/>
      <c r="I100" s="156"/>
      <c r="J100" s="156"/>
      <c r="K100" s="128"/>
      <c r="L100" s="361"/>
    </row>
    <row r="101" spans="6:12" s="132" customFormat="1" x14ac:dyDescent="0.25">
      <c r="F101" s="156"/>
      <c r="G101" s="156"/>
      <c r="H101" s="156"/>
      <c r="I101" s="156"/>
      <c r="J101" s="156"/>
      <c r="K101" s="128"/>
      <c r="L101" s="361"/>
    </row>
    <row r="102" spans="6:12" s="132" customFormat="1" x14ac:dyDescent="0.25">
      <c r="F102" s="156"/>
      <c r="G102" s="156"/>
      <c r="H102" s="156"/>
      <c r="I102" s="156"/>
      <c r="J102" s="156"/>
      <c r="K102" s="128"/>
      <c r="L102" s="361"/>
    </row>
    <row r="103" spans="6:12" s="132" customFormat="1" x14ac:dyDescent="0.25">
      <c r="F103" s="156"/>
      <c r="G103" s="156"/>
      <c r="H103" s="156"/>
      <c r="I103" s="156"/>
      <c r="J103" s="156"/>
      <c r="K103" s="128"/>
      <c r="L103" s="361"/>
    </row>
    <row r="104" spans="6:12" s="132" customFormat="1" x14ac:dyDescent="0.25">
      <c r="F104" s="156"/>
      <c r="G104" s="156"/>
      <c r="H104" s="156"/>
      <c r="I104" s="156"/>
      <c r="J104" s="156"/>
      <c r="K104" s="128"/>
      <c r="L104" s="361"/>
    </row>
    <row r="105" spans="6:12" s="132" customFormat="1" x14ac:dyDescent="0.25">
      <c r="F105" s="156"/>
      <c r="G105" s="156"/>
      <c r="H105" s="156"/>
      <c r="I105" s="156"/>
      <c r="J105" s="156"/>
      <c r="K105" s="128"/>
      <c r="L105" s="361"/>
    </row>
    <row r="106" spans="6:12" s="132" customFormat="1" x14ac:dyDescent="0.25">
      <c r="F106" s="156"/>
      <c r="G106" s="156"/>
      <c r="H106" s="156"/>
      <c r="I106" s="156"/>
      <c r="J106" s="156"/>
      <c r="K106" s="128"/>
      <c r="L106" s="361"/>
    </row>
    <row r="107" spans="6:12" s="132" customFormat="1" x14ac:dyDescent="0.25">
      <c r="F107" s="156"/>
      <c r="G107" s="156"/>
      <c r="H107" s="156"/>
      <c r="I107" s="156"/>
      <c r="J107" s="156"/>
      <c r="K107" s="128"/>
      <c r="L107" s="361"/>
    </row>
    <row r="108" spans="6:12" s="132" customFormat="1" x14ac:dyDescent="0.25">
      <c r="F108" s="156"/>
      <c r="G108" s="156"/>
      <c r="H108" s="156"/>
      <c r="I108" s="156"/>
      <c r="J108" s="156"/>
      <c r="K108" s="128"/>
      <c r="L108" s="361"/>
    </row>
    <row r="109" spans="6:12" s="132" customFormat="1" x14ac:dyDescent="0.25">
      <c r="F109" s="156"/>
      <c r="G109" s="156"/>
      <c r="H109" s="156"/>
      <c r="I109" s="156"/>
      <c r="J109" s="156"/>
      <c r="K109" s="128"/>
      <c r="L109" s="361"/>
    </row>
    <row r="110" spans="6:12" s="132" customFormat="1" x14ac:dyDescent="0.25">
      <c r="F110" s="156"/>
      <c r="G110" s="156"/>
      <c r="H110" s="156"/>
      <c r="I110" s="156"/>
      <c r="J110" s="156"/>
      <c r="K110" s="128"/>
      <c r="L110" s="361"/>
    </row>
    <row r="111" spans="6:12" s="132" customFormat="1" x14ac:dyDescent="0.25">
      <c r="F111" s="156"/>
      <c r="G111" s="156"/>
      <c r="H111" s="156"/>
      <c r="I111" s="156"/>
      <c r="J111" s="156"/>
      <c r="K111" s="128"/>
      <c r="L111" s="361"/>
    </row>
    <row r="112" spans="6:12" s="132" customFormat="1" x14ac:dyDescent="0.25">
      <c r="F112" s="156"/>
      <c r="G112" s="156"/>
      <c r="H112" s="156"/>
      <c r="I112" s="156"/>
      <c r="J112" s="156"/>
      <c r="K112" s="128"/>
      <c r="L112" s="361"/>
    </row>
    <row r="113" spans="6:12" s="132" customFormat="1" x14ac:dyDescent="0.25">
      <c r="F113" s="156"/>
      <c r="G113" s="156"/>
      <c r="H113" s="156"/>
      <c r="I113" s="156"/>
      <c r="J113" s="156"/>
      <c r="K113" s="128"/>
      <c r="L113" s="361"/>
    </row>
    <row r="114" spans="6:12" s="132" customFormat="1" x14ac:dyDescent="0.25">
      <c r="F114" s="156"/>
      <c r="G114" s="156"/>
      <c r="H114" s="156"/>
      <c r="I114" s="156"/>
      <c r="J114" s="156"/>
      <c r="K114" s="128"/>
      <c r="L114" s="361"/>
    </row>
    <row r="115" spans="6:12" s="132" customFormat="1" x14ac:dyDescent="0.25">
      <c r="F115" s="156"/>
      <c r="G115" s="156"/>
      <c r="H115" s="156"/>
      <c r="I115" s="156"/>
      <c r="J115" s="156"/>
      <c r="K115" s="128"/>
      <c r="L115" s="361"/>
    </row>
    <row r="116" spans="6:12" s="132" customFormat="1" x14ac:dyDescent="0.25">
      <c r="F116" s="156"/>
      <c r="G116" s="156"/>
      <c r="H116" s="156"/>
      <c r="I116" s="156"/>
      <c r="J116" s="156"/>
      <c r="K116" s="128"/>
      <c r="L116" s="361"/>
    </row>
    <row r="117" spans="6:12" s="132" customFormat="1" x14ac:dyDescent="0.25">
      <c r="F117" s="156"/>
      <c r="G117" s="156"/>
      <c r="H117" s="156"/>
      <c r="I117" s="156"/>
      <c r="J117" s="156"/>
      <c r="K117" s="128"/>
      <c r="L117" s="361"/>
    </row>
    <row r="118" spans="6:12" s="132" customFormat="1" x14ac:dyDescent="0.25">
      <c r="F118" s="156"/>
      <c r="G118" s="156"/>
      <c r="H118" s="156"/>
      <c r="I118" s="156"/>
      <c r="J118" s="156"/>
      <c r="K118" s="128"/>
      <c r="L118" s="361"/>
    </row>
    <row r="119" spans="6:12" s="132" customFormat="1" x14ac:dyDescent="0.25">
      <c r="F119" s="156"/>
      <c r="G119" s="156"/>
      <c r="H119" s="156"/>
      <c r="I119" s="156"/>
      <c r="J119" s="156"/>
      <c r="K119" s="128"/>
      <c r="L119" s="361"/>
    </row>
    <row r="120" spans="6:12" s="132" customFormat="1" x14ac:dyDescent="0.25">
      <c r="F120" s="156"/>
      <c r="G120" s="156"/>
      <c r="H120" s="156"/>
      <c r="I120" s="156"/>
      <c r="J120" s="156"/>
      <c r="K120" s="128"/>
      <c r="L120" s="361"/>
    </row>
    <row r="121" spans="6:12" s="132" customFormat="1" x14ac:dyDescent="0.25">
      <c r="F121" s="156"/>
      <c r="G121" s="156"/>
      <c r="H121" s="156"/>
      <c r="I121" s="156"/>
      <c r="J121" s="156"/>
      <c r="K121" s="128"/>
      <c r="L121" s="361"/>
    </row>
    <row r="122" spans="6:12" s="132" customFormat="1" x14ac:dyDescent="0.25">
      <c r="F122" s="156"/>
      <c r="G122" s="156"/>
      <c r="H122" s="156"/>
      <c r="I122" s="156"/>
      <c r="J122" s="156"/>
      <c r="K122" s="128"/>
      <c r="L122" s="361"/>
    </row>
    <row r="123" spans="6:12" s="132" customFormat="1" x14ac:dyDescent="0.25">
      <c r="F123" s="156"/>
      <c r="G123" s="156"/>
      <c r="H123" s="156"/>
      <c r="I123" s="156"/>
      <c r="J123" s="156"/>
      <c r="K123" s="128"/>
      <c r="L123" s="361"/>
    </row>
    <row r="124" spans="6:12" s="132" customFormat="1" x14ac:dyDescent="0.25">
      <c r="F124" s="156"/>
      <c r="G124" s="156"/>
      <c r="H124" s="156"/>
      <c r="I124" s="156"/>
      <c r="J124" s="156"/>
      <c r="K124" s="128"/>
      <c r="L124" s="361"/>
    </row>
    <row r="125" spans="6:12" s="132" customFormat="1" x14ac:dyDescent="0.25">
      <c r="F125" s="156"/>
      <c r="G125" s="156"/>
      <c r="H125" s="156"/>
      <c r="I125" s="156"/>
      <c r="J125" s="156"/>
      <c r="K125" s="128"/>
      <c r="L125" s="361"/>
    </row>
    <row r="126" spans="6:12" s="132" customFormat="1" x14ac:dyDescent="0.25">
      <c r="F126" s="156"/>
      <c r="G126" s="156"/>
      <c r="H126" s="156"/>
      <c r="I126" s="156"/>
      <c r="J126" s="156"/>
      <c r="K126" s="128"/>
      <c r="L126" s="361"/>
    </row>
    <row r="127" spans="6:12" s="132" customFormat="1" x14ac:dyDescent="0.25">
      <c r="F127" s="156"/>
      <c r="G127" s="156"/>
      <c r="H127" s="156"/>
      <c r="I127" s="156"/>
      <c r="J127" s="156"/>
      <c r="K127" s="128"/>
      <c r="L127" s="361"/>
    </row>
    <row r="128" spans="6:12" s="132" customFormat="1" x14ac:dyDescent="0.25">
      <c r="F128" s="156"/>
      <c r="G128" s="156"/>
      <c r="H128" s="156"/>
      <c r="I128" s="156"/>
      <c r="J128" s="156"/>
      <c r="K128" s="128"/>
      <c r="L128" s="361"/>
    </row>
    <row r="129" spans="6:12" s="132" customFormat="1" x14ac:dyDescent="0.25">
      <c r="F129" s="156"/>
      <c r="G129" s="156"/>
      <c r="H129" s="156"/>
      <c r="I129" s="156"/>
      <c r="J129" s="156"/>
      <c r="K129" s="128"/>
      <c r="L129" s="361"/>
    </row>
    <row r="130" spans="6:12" s="132" customFormat="1" x14ac:dyDescent="0.25">
      <c r="F130" s="156"/>
      <c r="G130" s="156"/>
      <c r="H130" s="156"/>
      <c r="I130" s="156"/>
      <c r="J130" s="156"/>
      <c r="K130" s="128"/>
      <c r="L130" s="361"/>
    </row>
    <row r="131" spans="6:12" s="132" customFormat="1" x14ac:dyDescent="0.25">
      <c r="F131" s="156"/>
      <c r="G131" s="156"/>
      <c r="H131" s="156"/>
      <c r="I131" s="156"/>
      <c r="J131" s="156"/>
      <c r="K131" s="128"/>
      <c r="L131" s="361"/>
    </row>
    <row r="132" spans="6:12" s="132" customFormat="1" x14ac:dyDescent="0.25">
      <c r="F132" s="156"/>
      <c r="G132" s="156"/>
      <c r="H132" s="156"/>
      <c r="I132" s="156"/>
      <c r="J132" s="156"/>
      <c r="K132" s="128"/>
      <c r="L132" s="361"/>
    </row>
    <row r="133" spans="6:12" s="132" customFormat="1" x14ac:dyDescent="0.25">
      <c r="F133" s="156"/>
      <c r="G133" s="156"/>
      <c r="H133" s="156"/>
      <c r="I133" s="156"/>
      <c r="J133" s="156"/>
      <c r="K133" s="128"/>
      <c r="L133" s="361"/>
    </row>
    <row r="134" spans="6:12" s="132" customFormat="1" x14ac:dyDescent="0.25">
      <c r="F134" s="156"/>
      <c r="G134" s="156"/>
      <c r="H134" s="156"/>
      <c r="I134" s="156"/>
      <c r="J134" s="156"/>
      <c r="K134" s="128"/>
      <c r="L134" s="361"/>
    </row>
    <row r="135" spans="6:12" s="132" customFormat="1" x14ac:dyDescent="0.25">
      <c r="F135" s="156"/>
      <c r="G135" s="156"/>
      <c r="H135" s="156"/>
      <c r="I135" s="156"/>
      <c r="J135" s="156"/>
      <c r="K135" s="128"/>
      <c r="L135" s="361"/>
    </row>
    <row r="136" spans="6:12" s="132" customFormat="1" x14ac:dyDescent="0.25">
      <c r="F136" s="156"/>
      <c r="G136" s="156"/>
      <c r="H136" s="156"/>
      <c r="I136" s="156"/>
      <c r="J136" s="156"/>
      <c r="K136" s="128"/>
      <c r="L136" s="361"/>
    </row>
    <row r="137" spans="6:12" s="132" customFormat="1" x14ac:dyDescent="0.25">
      <c r="F137" s="156"/>
      <c r="G137" s="156"/>
      <c r="H137" s="156"/>
      <c r="I137" s="156"/>
      <c r="J137" s="156"/>
      <c r="K137" s="128"/>
      <c r="L137" s="361"/>
    </row>
    <row r="138" spans="6:12" s="132" customFormat="1" x14ac:dyDescent="0.25">
      <c r="F138" s="156"/>
      <c r="G138" s="156"/>
      <c r="H138" s="156"/>
      <c r="I138" s="156"/>
      <c r="J138" s="156"/>
      <c r="K138" s="128"/>
      <c r="L138" s="361"/>
    </row>
  </sheetData>
  <sheetProtection algorithmName="SHA-512" hashValue="WZ6gM3ucCOBAK3Ue0ZlO3PdDZVK6jLE+zPSnuFAEkKHfudmPSxiREcYO+WkiNoSMIiQsiojgfCixup/fdhwk6Q==" saltValue="dHoG/qo7dnx9nf22TU6RjQ==" spinCount="100000" sheet="1" objects="1" scenarios="1"/>
  <mergeCells count="5">
    <mergeCell ref="D15:E15"/>
    <mergeCell ref="H1:J1"/>
    <mergeCell ref="F11:I13"/>
    <mergeCell ref="K1:M1"/>
    <mergeCell ref="I21:K21"/>
  </mergeCells>
  <conditionalFormatting sqref="D11">
    <cfRule type="cellIs" dxfId="4" priority="14" operator="greaterThan">
      <formula>0</formula>
    </cfRule>
  </conditionalFormatting>
  <conditionalFormatting sqref="D18:D19 D21">
    <cfRule type="cellIs" dxfId="3" priority="10" operator="greaterThan">
      <formula>0</formula>
    </cfRule>
  </conditionalFormatting>
  <conditionalFormatting sqref="H18">
    <cfRule type="cellIs" dxfId="2" priority="9" operator="greaterThan">
      <formula>0</formula>
    </cfRule>
  </conditionalFormatting>
  <conditionalFormatting sqref="H19">
    <cfRule type="cellIs" dxfId="1" priority="8" operator="greaterThan">
      <formula>0</formula>
    </cfRule>
  </conditionalFormatting>
  <conditionalFormatting sqref="H21">
    <cfRule type="cellIs" dxfId="0" priority="7" operator="greaterThan">
      <formula>0</formula>
    </cfRule>
  </conditionalFormatting>
  <dataValidations count="8">
    <dataValidation allowBlank="1" showInputMessage="1" showErrorMessage="1" promptTitle="Platform services" prompt="Select additional Platform sevices as required" sqref="B11"/>
    <dataValidation type="list" allowBlank="1" showInputMessage="1" showErrorMessage="1" sqref="B14:C14">
      <formula1>#REF!</formula1>
    </dataValidation>
    <dataValidation type="list" allowBlank="1" showInputMessage="1" showErrorMessage="1" promptTitle="Alerts" prompt="Select for automated alerts" sqref="F18:F19">
      <formula1>$M$26:$M$27</formula1>
    </dataValidation>
    <dataValidation allowBlank="1" showInputMessage="1" showErrorMessage="1" promptTitle="Automated email alerts" prompt="Renewable/low-carbon equipment failure or drop in performance alert" sqref="F17"/>
    <dataValidation allowBlank="1" showInputMessage="1" showErrorMessage="1" promptTitle="Commecial scale smart meter" prompt="Volume selected in equipment supply section" sqref="B19"/>
    <dataValidation allowBlank="1" showInputMessage="1" showErrorMessage="1" promptTitle="Domestic scale smart meters" prompt="Volume selected in equipment supply section" sqref="B18"/>
    <dataValidation allowBlank="1" showInputMessage="1" showErrorMessage="1" promptTitle="Domestic scale 2-channel logger" prompt="Used for single phase 2-channel monitoring eg. simple heat pump._x000a_Volume selected in equipment supply section." sqref="B21"/>
    <dataValidation type="list" allowBlank="1" showInputMessage="1" showErrorMessage="1" promptTitle="Alerts" prompt="Select for automated alerts" sqref="F21">
      <formula1>$M$30:$M$31</formula1>
    </dataValidation>
  </dataValidations>
  <hyperlinks>
    <hyperlink ref="F15" location="'Alerts. Downloads. Reports'!B4" display="Automated email alerts"/>
    <hyperlink ref="B3" location="'Platform + officer support'!C3" display="Financing option selected"/>
    <hyperlink ref="K3" location="'All info links'!A1" display="All info links"/>
    <hyperlink ref="B5" location="'Platform + officer support'!B5" display="Back to collated Platform tab"/>
    <hyperlink ref="B7" location="'Equipment &amp; Installation'!B7" display="Back to Equipment tab"/>
    <hyperlink ref="B9" location="'SIM cards &amp; data'!B9" display="Back to SIM cards &amp; Data"/>
    <hyperlink ref="F11:I13" location="'Branded Platform'!A1" display="Other Platform services: Feed in Tariff admin. Company branded Platform (with logo, etc) Contact Energence - www.energence.co.uk"/>
    <hyperlink ref="K1:M1" location="Guidance!C3" display="Back to Guidance"/>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P97"/>
  <sheetViews>
    <sheetView showGridLines="0" showRowColHeaders="0" tabSelected="1" zoomScaleNormal="100" workbookViewId="0">
      <selection activeCell="B2" sqref="B2"/>
    </sheetView>
  </sheetViews>
  <sheetFormatPr defaultColWidth="9.140625" defaultRowHeight="15" x14ac:dyDescent="0.2"/>
  <cols>
    <col min="1" max="1" width="3.28515625" style="3" customWidth="1"/>
    <col min="2" max="2" width="34.140625" style="3" bestFit="1" customWidth="1"/>
    <col min="3" max="3" width="3.140625" style="3" customWidth="1"/>
    <col min="4" max="4" width="49" style="3" bestFit="1" customWidth="1"/>
    <col min="5" max="5" width="7.28515625" style="3" customWidth="1"/>
    <col min="6" max="6" width="3.140625" style="3" customWidth="1"/>
    <col min="7" max="7" width="43.7109375" style="3" bestFit="1" customWidth="1"/>
    <col min="8" max="8" width="8.140625" style="3" customWidth="1"/>
    <col min="9" max="9" width="4.140625" style="3" customWidth="1"/>
    <col min="10" max="10" width="35.7109375" style="3" bestFit="1" customWidth="1"/>
    <col min="11" max="11" width="7" style="3" customWidth="1"/>
    <col min="12" max="12" width="3.5703125" style="3" customWidth="1"/>
    <col min="13" max="13" width="32.140625" style="3" bestFit="1" customWidth="1"/>
    <col min="14" max="14" width="5.85546875" style="3" bestFit="1" customWidth="1"/>
    <col min="15" max="15" width="5.28515625" style="3" customWidth="1"/>
    <col min="16" max="16" width="52.28515625" style="3" customWidth="1"/>
    <col min="17" max="17" width="3.85546875" style="3" customWidth="1"/>
    <col min="18" max="16384" width="9.140625" style="3"/>
  </cols>
  <sheetData>
    <row r="1" spans="2:16" ht="20.100000000000001" customHeight="1" x14ac:dyDescent="0.2">
      <c r="B1" s="391" t="s">
        <v>205</v>
      </c>
      <c r="C1" s="36"/>
      <c r="D1" s="920" t="s">
        <v>99</v>
      </c>
      <c r="E1" s="920"/>
      <c r="F1" s="920"/>
      <c r="G1" s="343" t="s">
        <v>62</v>
      </c>
    </row>
    <row r="2" spans="2:16" ht="20.100000000000001" customHeight="1" thickBot="1" x14ac:dyDescent="0.3">
      <c r="B2" s="524" t="s">
        <v>263</v>
      </c>
      <c r="C2" s="36"/>
      <c r="D2" s="29" t="s">
        <v>262</v>
      </c>
      <c r="F2" s="36"/>
      <c r="G2" s="503" t="s">
        <v>10</v>
      </c>
      <c r="H2" s="504"/>
      <c r="I2" s="504"/>
      <c r="J2" s="505" t="s">
        <v>112</v>
      </c>
      <c r="K2" s="504"/>
      <c r="L2" s="504"/>
      <c r="M2" s="505"/>
    </row>
    <row r="3" spans="2:16" ht="20.100000000000001" customHeight="1" thickTop="1" thickBot="1" x14ac:dyDescent="0.25">
      <c r="B3" s="524" t="s">
        <v>221</v>
      </c>
      <c r="C3" s="36"/>
      <c r="D3" s="706" t="s">
        <v>255</v>
      </c>
      <c r="E3" s="707" t="s">
        <v>1</v>
      </c>
      <c r="F3" s="36"/>
      <c r="G3" s="634" t="s">
        <v>445</v>
      </c>
      <c r="H3" s="635" t="s">
        <v>1</v>
      </c>
      <c r="J3" s="496" t="s">
        <v>3</v>
      </c>
      <c r="K3" s="497"/>
      <c r="M3" s="500" t="s">
        <v>4</v>
      </c>
      <c r="N3" s="138"/>
    </row>
    <row r="4" spans="2:16" ht="20.100000000000001" customHeight="1" thickTop="1" thickBot="1" x14ac:dyDescent="0.25">
      <c r="B4" s="524" t="s">
        <v>288</v>
      </c>
      <c r="C4" s="36"/>
      <c r="D4" s="400" t="s">
        <v>250</v>
      </c>
      <c r="E4" s="404">
        <v>50</v>
      </c>
      <c r="F4" s="36"/>
      <c r="G4" s="489" t="s">
        <v>458</v>
      </c>
      <c r="H4" s="394">
        <v>115</v>
      </c>
      <c r="J4" s="148" t="str">
        <f>'SIM cards &amp; data'!R25</f>
        <v>£27 p/yr Daily data (x4 yrs)</v>
      </c>
      <c r="K4" s="148">
        <f>'SIM cards &amp; data'!S25</f>
        <v>27</v>
      </c>
      <c r="M4" s="168" t="str">
        <f>'Automated alerts'!M25</f>
        <v>Smart meter(s)</v>
      </c>
      <c r="N4" s="132"/>
    </row>
    <row r="5" spans="2:16" ht="20.100000000000001" customHeight="1" thickTop="1" thickBot="1" x14ac:dyDescent="0.25">
      <c r="B5" s="524" t="s">
        <v>455</v>
      </c>
      <c r="C5" s="35"/>
      <c r="D5" s="397" t="s">
        <v>264</v>
      </c>
      <c r="E5" s="405">
        <v>5</v>
      </c>
      <c r="F5" s="35"/>
      <c r="G5" s="489" t="s">
        <v>459</v>
      </c>
      <c r="H5" s="394">
        <v>220</v>
      </c>
      <c r="J5" s="148" t="str">
        <f>'SIM cards &amp; data'!R26</f>
        <v>£37 p/yr Half-hour data (x4 yrs)</v>
      </c>
      <c r="K5" s="148">
        <f>'SIM cards &amp; data'!S26</f>
        <v>37</v>
      </c>
      <c r="M5" s="164" t="s">
        <v>50</v>
      </c>
      <c r="N5" s="138"/>
    </row>
    <row r="6" spans="2:16" ht="20.100000000000001" customHeight="1" thickTop="1" thickBot="1" x14ac:dyDescent="0.25">
      <c r="B6" s="335"/>
      <c r="C6" s="37"/>
      <c r="D6" s="402"/>
      <c r="E6" s="396"/>
      <c r="F6" s="37"/>
      <c r="G6" s="490" t="s">
        <v>460</v>
      </c>
      <c r="H6" s="395">
        <v>335</v>
      </c>
      <c r="J6" s="496" t="s">
        <v>446</v>
      </c>
      <c r="K6" s="497"/>
      <c r="M6" s="169" t="str">
        <f>'Automated alerts'!M27</f>
        <v>£6 p/meter p/yr (x3 yrs)</v>
      </c>
      <c r="N6" s="150">
        <f>'Automated alerts'!N27</f>
        <v>6</v>
      </c>
    </row>
    <row r="7" spans="2:16" ht="20.100000000000001" customHeight="1" thickTop="1" thickBot="1" x14ac:dyDescent="0.25">
      <c r="C7" s="37"/>
      <c r="D7" s="706" t="s">
        <v>256</v>
      </c>
      <c r="E7" s="707" t="s">
        <v>295</v>
      </c>
      <c r="F7" s="37"/>
      <c r="G7" s="489" t="s">
        <v>51</v>
      </c>
      <c r="H7" s="394">
        <v>45</v>
      </c>
      <c r="J7" s="148" t="str">
        <f>'SIM cards &amp; data'!R30</f>
        <v>£37 p/yr Half-hour data (x4 yrs)</v>
      </c>
      <c r="K7" s="148">
        <f>'SIM cards &amp; data'!S30</f>
        <v>37</v>
      </c>
      <c r="M7" s="132"/>
      <c r="N7" s="132"/>
    </row>
    <row r="8" spans="2:16" ht="20.100000000000001" customHeight="1" thickTop="1" thickBot="1" x14ac:dyDescent="0.25">
      <c r="C8" s="35"/>
      <c r="D8" s="399" t="s">
        <v>249</v>
      </c>
      <c r="E8" s="401">
        <v>0.5</v>
      </c>
      <c r="F8" s="35"/>
      <c r="G8" s="489" t="s">
        <v>302</v>
      </c>
      <c r="H8" s="394">
        <v>110</v>
      </c>
      <c r="M8" s="168" t="str">
        <f>'Automated alerts'!M29</f>
        <v>Mbus data-logger(s)</v>
      </c>
    </row>
    <row r="9" spans="2:16" ht="20.100000000000001" customHeight="1" thickTop="1" thickBot="1" x14ac:dyDescent="0.25">
      <c r="C9" s="37"/>
      <c r="D9" s="399" t="s">
        <v>265</v>
      </c>
      <c r="E9" s="398">
        <v>0.05</v>
      </c>
      <c r="F9" s="37"/>
      <c r="G9" s="607"/>
      <c r="H9" s="616"/>
      <c r="M9" s="164" t="s">
        <v>50</v>
      </c>
    </row>
    <row r="10" spans="2:16" ht="20.100000000000001" customHeight="1" thickTop="1" x14ac:dyDescent="0.2">
      <c r="C10" s="35"/>
      <c r="D10" s="19"/>
      <c r="E10" s="19"/>
      <c r="F10" s="35"/>
      <c r="G10" s="688" t="s">
        <v>45</v>
      </c>
      <c r="H10" s="635" t="s">
        <v>1</v>
      </c>
      <c r="I10" s="8"/>
      <c r="M10" s="804" t="str">
        <f>'Automated alerts'!M31</f>
        <v>£3 p/MBus meter point (x3 yrs)</v>
      </c>
      <c r="N10" s="150">
        <f>'Automated alerts'!N31</f>
        <v>3</v>
      </c>
    </row>
    <row r="11" spans="2:16" ht="20.100000000000001" customHeight="1" x14ac:dyDescent="0.2">
      <c r="C11" s="19"/>
      <c r="D11" s="15" t="s">
        <v>113</v>
      </c>
      <c r="F11" s="19"/>
      <c r="G11" s="490" t="s">
        <v>46</v>
      </c>
      <c r="H11" s="395">
        <v>380</v>
      </c>
      <c r="M11" s="154"/>
      <c r="N11" s="154"/>
    </row>
    <row r="12" spans="2:16" ht="20.100000000000001" customHeight="1" x14ac:dyDescent="0.2">
      <c r="D12" s="708" t="s">
        <v>27</v>
      </c>
      <c r="E12" s="709"/>
      <c r="G12" s="490" t="s">
        <v>305</v>
      </c>
      <c r="H12" s="395">
        <v>505</v>
      </c>
    </row>
    <row r="13" spans="2:16" ht="20.100000000000001" customHeight="1" x14ac:dyDescent="0.2">
      <c r="D13" s="10" t="str">
        <f>'Platform + officer support'!U70</f>
        <v>Planning policy / Application advice</v>
      </c>
      <c r="E13" s="625">
        <f>'Platform + officer support'!V70</f>
        <v>25</v>
      </c>
      <c r="I13" s="19"/>
    </row>
    <row r="14" spans="2:16" ht="20.100000000000001" customHeight="1" x14ac:dyDescent="0.2">
      <c r="G14" s="634" t="s">
        <v>9</v>
      </c>
      <c r="H14" s="635" t="s">
        <v>1</v>
      </c>
    </row>
    <row r="15" spans="2:16" ht="20.100000000000001" customHeight="1" x14ac:dyDescent="0.25">
      <c r="D15" s="498" t="s">
        <v>28</v>
      </c>
      <c r="E15" s="499"/>
      <c r="G15" s="490" t="s">
        <v>301</v>
      </c>
      <c r="H15" s="395">
        <v>32</v>
      </c>
      <c r="P15" s="355"/>
    </row>
    <row r="16" spans="2:16" ht="20.100000000000001" customHeight="1" x14ac:dyDescent="0.2">
      <c r="D16" s="150" t="str">
        <f>'Platform + officer support'!U74</f>
        <v>Equipment/SIM card/data configuration</v>
      </c>
      <c r="E16" s="148">
        <f>'Platform + officer support'!V74</f>
        <v>60</v>
      </c>
      <c r="G16" s="490" t="s">
        <v>2</v>
      </c>
      <c r="H16" s="395">
        <v>34</v>
      </c>
    </row>
    <row r="17" spans="4:14" ht="20.100000000000001" customHeight="1" x14ac:dyDescent="0.2">
      <c r="D17" s="150" t="str">
        <f>'Platform + officer support'!U75</f>
        <v>Project management / Policy advice, etc</v>
      </c>
      <c r="E17" s="148">
        <f>'Platform + officer support'!V75</f>
        <v>60</v>
      </c>
      <c r="G17" s="490" t="s">
        <v>0</v>
      </c>
      <c r="H17" s="395">
        <v>36</v>
      </c>
    </row>
    <row r="18" spans="4:14" ht="20.100000000000001" customHeight="1" x14ac:dyDescent="0.2">
      <c r="D18" s="150" t="str">
        <f>'Platform + officer support'!U76</f>
        <v>Site visit (min 4 hrs) - includes multiple sites</v>
      </c>
      <c r="E18" s="148">
        <f>'Platform + officer support'!V76</f>
        <v>70</v>
      </c>
    </row>
    <row r="19" spans="4:14" ht="20.100000000000001" customHeight="1" x14ac:dyDescent="0.2">
      <c r="G19" s="688" t="s">
        <v>369</v>
      </c>
      <c r="H19" s="689"/>
    </row>
    <row r="20" spans="4:14" ht="20.100000000000001" customHeight="1" x14ac:dyDescent="0.2">
      <c r="G20" s="547" t="s">
        <v>370</v>
      </c>
      <c r="H20" s="547">
        <v>12</v>
      </c>
    </row>
    <row r="21" spans="4:14" ht="20.100000000000001" customHeight="1" x14ac:dyDescent="0.2"/>
    <row r="22" spans="4:14" ht="20.100000000000001" customHeight="1" x14ac:dyDescent="0.2"/>
    <row r="23" spans="4:14" ht="20.100000000000001" customHeight="1" x14ac:dyDescent="0.2"/>
    <row r="24" spans="4:14" ht="20.100000000000001" customHeight="1" x14ac:dyDescent="0.2"/>
    <row r="25" spans="4:14" ht="20.100000000000001" customHeight="1" x14ac:dyDescent="0.25">
      <c r="D25" s="355"/>
    </row>
    <row r="26" spans="4:14" ht="20.100000000000001" customHeight="1" x14ac:dyDescent="0.2"/>
    <row r="27" spans="4:14" ht="20.100000000000001" customHeight="1" x14ac:dyDescent="0.2">
      <c r="M27" s="154"/>
      <c r="N27" s="154"/>
    </row>
    <row r="28" spans="4:14" ht="20.100000000000001" customHeight="1" x14ac:dyDescent="0.2">
      <c r="M28" s="154"/>
      <c r="N28" s="154"/>
    </row>
    <row r="29" spans="4:14" ht="20.100000000000001" customHeight="1" x14ac:dyDescent="0.2">
      <c r="M29" s="154"/>
      <c r="N29" s="154"/>
    </row>
    <row r="30" spans="4:14" ht="20.100000000000001" customHeight="1" x14ac:dyDescent="0.2">
      <c r="J30" s="195"/>
      <c r="K30" s="195"/>
      <c r="M30" s="154"/>
      <c r="N30" s="154"/>
    </row>
    <row r="31" spans="4:14" ht="20.100000000000001" customHeight="1" x14ac:dyDescent="0.2">
      <c r="M31" s="154"/>
      <c r="N31" s="154"/>
    </row>
    <row r="32" spans="4:14" ht="20.100000000000001" customHeight="1" x14ac:dyDescent="0.2">
      <c r="M32" s="154"/>
      <c r="N32" s="154"/>
    </row>
    <row r="33" spans="7:14" ht="20.100000000000001" customHeight="1" x14ac:dyDescent="0.2">
      <c r="M33" s="154"/>
      <c r="N33" s="154"/>
    </row>
    <row r="34" spans="7:14" ht="20.100000000000001" customHeight="1" x14ac:dyDescent="0.2">
      <c r="M34" s="154"/>
      <c r="N34" s="154"/>
    </row>
    <row r="35" spans="7:14" ht="20.100000000000001" customHeight="1" x14ac:dyDescent="0.2">
      <c r="G35" s="492"/>
      <c r="H35" s="493"/>
      <c r="M35" s="154"/>
      <c r="N35" s="154"/>
    </row>
    <row r="36" spans="7:14" ht="20.100000000000001" customHeight="1" x14ac:dyDescent="0.2">
      <c r="M36" s="154"/>
      <c r="N36" s="154"/>
    </row>
    <row r="37" spans="7:14" ht="20.100000000000001" customHeight="1" x14ac:dyDescent="0.2">
      <c r="M37" s="154"/>
      <c r="N37" s="154"/>
    </row>
    <row r="38" spans="7:14" ht="20.100000000000001" customHeight="1" x14ac:dyDescent="0.2">
      <c r="M38" s="154"/>
      <c r="N38" s="154"/>
    </row>
    <row r="39" spans="7:14" ht="20.100000000000001" customHeight="1" x14ac:dyDescent="0.2">
      <c r="M39" s="154"/>
      <c r="N39" s="154"/>
    </row>
    <row r="40" spans="7:14" ht="20.100000000000001" customHeight="1" x14ac:dyDescent="0.2">
      <c r="M40" s="154"/>
      <c r="N40" s="154"/>
    </row>
    <row r="41" spans="7:14" ht="20.100000000000001" customHeight="1" x14ac:dyDescent="0.2">
      <c r="M41" s="154"/>
      <c r="N41" s="154"/>
    </row>
    <row r="42" spans="7:14" ht="20.100000000000001" customHeight="1" x14ac:dyDescent="0.2">
      <c r="M42" s="154"/>
      <c r="N42" s="154"/>
    </row>
    <row r="43" spans="7:14" ht="20.100000000000001" customHeight="1" x14ac:dyDescent="0.2">
      <c r="M43" s="154"/>
      <c r="N43" s="154"/>
    </row>
    <row r="44" spans="7:14" ht="20.100000000000001" customHeight="1" x14ac:dyDescent="0.2">
      <c r="M44" s="154"/>
      <c r="N44" s="154"/>
    </row>
    <row r="45" spans="7:14" ht="20.100000000000001" customHeight="1" x14ac:dyDescent="0.2">
      <c r="M45" s="154"/>
      <c r="N45" s="154"/>
    </row>
    <row r="46" spans="7:14" ht="20.100000000000001" customHeight="1" x14ac:dyDescent="0.2">
      <c r="M46" s="154"/>
      <c r="N46" s="154"/>
    </row>
    <row r="47" spans="7:14" ht="20.100000000000001" customHeight="1" x14ac:dyDescent="0.2">
      <c r="M47" s="154"/>
      <c r="N47" s="154"/>
    </row>
    <row r="48" spans="7:14" ht="20.100000000000001" customHeight="1" x14ac:dyDescent="0.2">
      <c r="M48" s="154"/>
      <c r="N48" s="154"/>
    </row>
    <row r="49" spans="7:14" ht="20.100000000000001" customHeight="1" x14ac:dyDescent="0.2">
      <c r="M49" s="154"/>
      <c r="N49" s="154"/>
    </row>
    <row r="50" spans="7:14" ht="20.100000000000001" customHeight="1" x14ac:dyDescent="0.2">
      <c r="M50" s="154"/>
      <c r="N50" s="154"/>
    </row>
    <row r="51" spans="7:14" ht="20.100000000000001" customHeight="1" x14ac:dyDescent="0.25">
      <c r="G51" s="355"/>
      <c r="M51" s="154"/>
      <c r="N51" s="154"/>
    </row>
    <row r="52" spans="7:14" ht="20.100000000000001" customHeight="1" x14ac:dyDescent="0.2">
      <c r="G52" s="32"/>
      <c r="M52" s="154"/>
      <c r="N52" s="154"/>
    </row>
    <row r="53" spans="7:14" ht="20.100000000000001" customHeight="1" x14ac:dyDescent="0.2">
      <c r="G53" s="32"/>
      <c r="M53" s="154"/>
      <c r="N53" s="154"/>
    </row>
    <row r="54" spans="7:14" ht="20.100000000000001" customHeight="1" x14ac:dyDescent="0.2">
      <c r="M54" s="154"/>
      <c r="N54" s="154"/>
    </row>
    <row r="55" spans="7:14" ht="20.100000000000001" customHeight="1" x14ac:dyDescent="0.2">
      <c r="M55" s="154"/>
      <c r="N55" s="154"/>
    </row>
    <row r="56" spans="7:14" ht="20.100000000000001" customHeight="1" x14ac:dyDescent="0.2">
      <c r="M56" s="154"/>
      <c r="N56" s="154"/>
    </row>
    <row r="57" spans="7:14" ht="20.100000000000001" customHeight="1" x14ac:dyDescent="0.2">
      <c r="M57" s="154"/>
      <c r="N57" s="154"/>
    </row>
    <row r="58" spans="7:14" ht="20.100000000000001" customHeight="1" x14ac:dyDescent="0.2">
      <c r="M58" s="154"/>
      <c r="N58" s="154"/>
    </row>
    <row r="59" spans="7:14" ht="20.100000000000001" customHeight="1" x14ac:dyDescent="0.2">
      <c r="M59" s="154"/>
      <c r="N59" s="154"/>
    </row>
    <row r="60" spans="7:14" ht="20.100000000000001" customHeight="1" x14ac:dyDescent="0.2">
      <c r="M60" s="154"/>
      <c r="N60" s="154"/>
    </row>
    <row r="61" spans="7:14" ht="20.100000000000001" customHeight="1" x14ac:dyDescent="0.2">
      <c r="M61" s="154"/>
      <c r="N61" s="154"/>
    </row>
    <row r="62" spans="7:14" ht="20.100000000000001" customHeight="1" x14ac:dyDescent="0.25">
      <c r="J62" s="355"/>
      <c r="M62" s="154"/>
      <c r="N62" s="154"/>
    </row>
    <row r="63" spans="7:14" ht="20.100000000000001" customHeight="1" x14ac:dyDescent="0.2">
      <c r="M63" s="154"/>
      <c r="N63" s="154"/>
    </row>
    <row r="64" spans="7:14" ht="20.100000000000001" customHeight="1" x14ac:dyDescent="0.2">
      <c r="M64" s="154"/>
      <c r="N64" s="154"/>
    </row>
    <row r="65" spans="13:14" ht="20.100000000000001" customHeight="1" x14ac:dyDescent="0.2">
      <c r="M65" s="154"/>
      <c r="N65" s="154"/>
    </row>
    <row r="66" spans="13:14" ht="20.100000000000001" customHeight="1" x14ac:dyDescent="0.2">
      <c r="M66" s="154"/>
      <c r="N66" s="154"/>
    </row>
    <row r="67" spans="13:14" ht="20.100000000000001" customHeight="1" x14ac:dyDescent="0.2">
      <c r="M67" s="154"/>
      <c r="N67" s="154"/>
    </row>
    <row r="68" spans="13:14" ht="20.100000000000001" customHeight="1" x14ac:dyDescent="0.2">
      <c r="M68" s="154"/>
      <c r="N68" s="154"/>
    </row>
    <row r="69" spans="13:14" ht="20.100000000000001" customHeight="1" x14ac:dyDescent="0.2">
      <c r="M69" s="154"/>
      <c r="N69" s="154"/>
    </row>
    <row r="70" spans="13:14" ht="20.100000000000001" customHeight="1" x14ac:dyDescent="0.2">
      <c r="M70" s="154"/>
      <c r="N70" s="154"/>
    </row>
    <row r="71" spans="13:14" ht="20.100000000000001" customHeight="1" x14ac:dyDescent="0.2">
      <c r="M71" s="154"/>
      <c r="N71" s="154"/>
    </row>
    <row r="72" spans="13:14" ht="20.100000000000001" customHeight="1" x14ac:dyDescent="0.2">
      <c r="M72" s="154"/>
      <c r="N72" s="154"/>
    </row>
    <row r="73" spans="13:14" ht="20.100000000000001" customHeight="1" x14ac:dyDescent="0.2">
      <c r="M73" s="154"/>
      <c r="N73" s="154"/>
    </row>
    <row r="74" spans="13:14" ht="20.100000000000001" customHeight="1" x14ac:dyDescent="0.2">
      <c r="M74" s="154"/>
      <c r="N74" s="154"/>
    </row>
    <row r="75" spans="13:14" ht="20.100000000000001" customHeight="1" x14ac:dyDescent="0.2">
      <c r="M75" s="154"/>
      <c r="N75" s="154"/>
    </row>
    <row r="76" spans="13:14" ht="20.100000000000001" customHeight="1" x14ac:dyDescent="0.2">
      <c r="M76" s="154"/>
      <c r="N76" s="154"/>
    </row>
    <row r="77" spans="13:14" ht="20.100000000000001" customHeight="1" x14ac:dyDescent="0.2">
      <c r="M77" s="154"/>
      <c r="N77" s="154"/>
    </row>
    <row r="78" spans="13:14" ht="20.100000000000001" customHeight="1" x14ac:dyDescent="0.2">
      <c r="M78" s="154"/>
      <c r="N78" s="154"/>
    </row>
    <row r="79" spans="13:14" ht="20.100000000000001" customHeight="1" x14ac:dyDescent="0.2">
      <c r="M79" s="154"/>
      <c r="N79" s="154"/>
    </row>
    <row r="80" spans="13:14" ht="20.100000000000001" customHeight="1" x14ac:dyDescent="0.2">
      <c r="M80" s="154"/>
      <c r="N80" s="154"/>
    </row>
    <row r="81" spans="13:14" ht="20.100000000000001" customHeight="1" x14ac:dyDescent="0.2">
      <c r="M81" s="154"/>
      <c r="N81" s="154"/>
    </row>
    <row r="82" spans="13:14" ht="20.100000000000001" customHeight="1" x14ac:dyDescent="0.2">
      <c r="M82" s="154"/>
      <c r="N82" s="154"/>
    </row>
    <row r="83" spans="13:14" ht="20.100000000000001" customHeight="1" x14ac:dyDescent="0.2">
      <c r="M83" s="154"/>
      <c r="N83" s="154"/>
    </row>
    <row r="84" spans="13:14" ht="20.100000000000001" customHeight="1" x14ac:dyDescent="0.2">
      <c r="M84" s="154"/>
      <c r="N84" s="154"/>
    </row>
    <row r="85" spans="13:14" ht="20.100000000000001" customHeight="1" x14ac:dyDescent="0.2">
      <c r="M85" s="154"/>
      <c r="N85" s="154"/>
    </row>
    <row r="86" spans="13:14" ht="20.100000000000001" customHeight="1" x14ac:dyDescent="0.2">
      <c r="M86" s="154"/>
      <c r="N86" s="154"/>
    </row>
    <row r="87" spans="13:14" ht="20.100000000000001" customHeight="1" x14ac:dyDescent="0.2">
      <c r="M87" s="154"/>
      <c r="N87" s="154"/>
    </row>
    <row r="88" spans="13:14" ht="20.100000000000001" customHeight="1" x14ac:dyDescent="0.2">
      <c r="M88" s="154"/>
      <c r="N88" s="154"/>
    </row>
    <row r="89" spans="13:14" ht="20.100000000000001" customHeight="1" x14ac:dyDescent="0.2">
      <c r="M89" s="154"/>
      <c r="N89" s="154"/>
    </row>
    <row r="90" spans="13:14" ht="20.100000000000001" customHeight="1" x14ac:dyDescent="0.2"/>
    <row r="91" spans="13:14" ht="20.100000000000001" customHeight="1" x14ac:dyDescent="0.2"/>
    <row r="92" spans="13:14" ht="20.100000000000001" customHeight="1" x14ac:dyDescent="0.2"/>
    <row r="93" spans="13:14" ht="20.100000000000001" customHeight="1" x14ac:dyDescent="0.2"/>
    <row r="94" spans="13:14" ht="20.100000000000001" customHeight="1" x14ac:dyDescent="0.2"/>
    <row r="95" spans="13:14" ht="20.100000000000001" customHeight="1" x14ac:dyDescent="0.2"/>
    <row r="96" spans="13:14" ht="20.100000000000001" customHeight="1" x14ac:dyDescent="0.2"/>
    <row r="97" ht="20.100000000000001" customHeight="1" x14ac:dyDescent="0.2"/>
  </sheetData>
  <sheetProtection algorithmName="SHA-512" hashValue="OQfoRX8Zd2PdRa9rXXlM4K9v+m6ev++oL+yQBRl0PsrHtIJ4bTzpYm6VjUqiq+Jmsy0N8L8FKbqd3jfHeWZs7g==" saltValue="zvyG3sMDQ07aCvjSHx/DeQ==" spinCount="100000" sheet="1" objects="1" scenarios="1"/>
  <mergeCells count="1">
    <mergeCell ref="D1:F1"/>
  </mergeCells>
  <dataValidations count="10">
    <dataValidation allowBlank="1" showInputMessage="1" showErrorMessage="1" promptTitle="Miscellanious items" prompt="For more info see Equipment schedule tab" sqref="G14"/>
    <dataValidation allowBlank="1" showInputMessage="1" showErrorMessage="1" promptTitle="Booster aerial" prompt="Used when wireless signal is poor." sqref="G15"/>
    <dataValidation allowBlank="1" showInputMessage="1" showErrorMessage="1" promptTitle="Heat/Fuel meters" prompt="For more info go to Equipment schedule tab" sqref="G10"/>
    <dataValidation allowBlank="1" showInputMessage="1" showErrorMessage="1" promptTitle="Heat meter" prompt="Used for monitoring hot water generation." sqref="G11:G12"/>
    <dataValidation allowBlank="1" showInputMessage="1" showErrorMessage="1" promptTitle="Electric meters" prompt="For more info go to Equipment schedule tab" sqref="G3"/>
    <dataValidation allowBlank="1" showInputMessage="1" showErrorMessage="1" promptTitle="Single phase smart meter" prompt="Normally used for small scale PV or wind turbine monitoring." sqref="G4"/>
    <dataValidation allowBlank="1" showInputMessage="1" showErrorMessage="1" promptTitle="Non-smart 3-phase meter" prompt="Used in conjunction with data-logger for monitoring electrical generation or parasitic load at commercial scale." sqref="G8"/>
    <dataValidation allowBlank="1" showInputMessage="1" showErrorMessage="1" promptTitle="3-phase smart meter" prompt="Used for monitoring larger PV or wind turbine installations." sqref="G5"/>
    <dataValidation allowBlank="1" showInputMessage="1" showErrorMessage="1" promptTitle="Current transformer clamps" prompt="Used for 3-phase commercial monitoring." sqref="G16"/>
    <dataValidation allowBlank="1" showInputMessage="1" showErrorMessage="1" promptTitle="Non-smart single phase meter" prompt="Used in conjunction with data-logger for monitoring electrical generation or parasitic load. Domestic scale." sqref="G7"/>
  </dataValidations>
  <hyperlinks>
    <hyperlink ref="G1" location="Equipment!B2" display="Back to Equipment"/>
    <hyperlink ref="B1" location="'All info links'!F14" display="All info links"/>
    <hyperlink ref="B3" location="'Equipment &amp; Installation'!C9" display="CALC. Equipment &amp; Installation"/>
    <hyperlink ref="B4" location="'SIM cards &amp; data'!C13" display="CALC. SIM cards &amp; data handling"/>
    <hyperlink ref="B5" location="'Automated alerts'!A1" display="CALC. Additional platform services"/>
    <hyperlink ref="B2" location="'Platform + officer support'!C7" display="CALC. Platform &amp; officer support"/>
    <hyperlink ref="D1:F1" location="Guidance!C3" display="Back to Guidance"/>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8"/>
  <sheetViews>
    <sheetView showGridLines="0" showRowColHeaders="0" zoomScale="85" zoomScaleNormal="85" workbookViewId="0">
      <selection activeCell="M5" sqref="M5"/>
    </sheetView>
  </sheetViews>
  <sheetFormatPr defaultColWidth="9.140625" defaultRowHeight="14.25" x14ac:dyDescent="0.2"/>
  <cols>
    <col min="1" max="1" width="2.85546875" style="14" customWidth="1"/>
    <col min="2" max="2" width="55.28515625" style="240" customWidth="1"/>
    <col min="3" max="3" width="10.5703125" style="240" customWidth="1"/>
    <col min="4" max="4" width="2.85546875" style="240" customWidth="1"/>
    <col min="5" max="5" width="45.7109375" style="14" bestFit="1" customWidth="1"/>
    <col min="6" max="6" width="1" style="240" customWidth="1"/>
    <col min="7" max="7" width="39.85546875" style="14" customWidth="1"/>
    <col min="8" max="8" width="9.42578125" style="28" bestFit="1" customWidth="1"/>
    <col min="9" max="9" width="10.7109375" style="28" bestFit="1" customWidth="1"/>
    <col min="10" max="10" width="8.28515625" style="28" bestFit="1" customWidth="1"/>
    <col min="11" max="11" width="4.42578125" style="28" customWidth="1"/>
    <col min="12" max="12" width="3" style="14" customWidth="1"/>
    <col min="13" max="13" width="34.140625" style="14" bestFit="1" customWidth="1"/>
    <col min="14" max="16384" width="9.140625" style="14"/>
  </cols>
  <sheetData>
    <row r="1" spans="2:13" s="523" customFormat="1" ht="18" customHeight="1" x14ac:dyDescent="0.2">
      <c r="H1" s="28"/>
      <c r="I1" s="28"/>
      <c r="J1" s="28"/>
      <c r="K1" s="28"/>
    </row>
    <row r="2" spans="2:13" ht="18" customHeight="1" x14ac:dyDescent="0.25">
      <c r="B2" s="5" t="s">
        <v>275</v>
      </c>
      <c r="E2" s="249" t="s">
        <v>232</v>
      </c>
      <c r="F2" s="269"/>
      <c r="G2" s="923" t="s">
        <v>99</v>
      </c>
      <c r="H2" s="923"/>
      <c r="I2" s="237"/>
      <c r="J2" s="237"/>
      <c r="K2" s="237"/>
      <c r="M2" s="381" t="s">
        <v>205</v>
      </c>
    </row>
    <row r="3" spans="2:13" ht="18" customHeight="1" x14ac:dyDescent="0.2">
      <c r="B3" s="532" t="s">
        <v>279</v>
      </c>
      <c r="E3" s="71"/>
      <c r="F3" s="308"/>
      <c r="G3" s="922"/>
      <c r="H3" s="922"/>
      <c r="I3" s="317"/>
      <c r="J3" s="317"/>
      <c r="K3" s="317"/>
      <c r="M3" s="524" t="s">
        <v>221</v>
      </c>
    </row>
    <row r="4" spans="2:13" ht="18" customHeight="1" x14ac:dyDescent="0.25">
      <c r="B4" s="483" t="s">
        <v>99</v>
      </c>
      <c r="E4" s="80" t="s">
        <v>48</v>
      </c>
      <c r="F4" s="80"/>
      <c r="G4" s="920" t="s">
        <v>279</v>
      </c>
      <c r="H4" s="920"/>
      <c r="I4" s="71"/>
      <c r="J4" s="71"/>
      <c r="K4" s="71"/>
      <c r="M4" s="524" t="s">
        <v>288</v>
      </c>
    </row>
    <row r="5" spans="2:13" ht="18" customHeight="1" x14ac:dyDescent="0.25">
      <c r="B5" s="478" t="s">
        <v>310</v>
      </c>
      <c r="C5" s="478"/>
      <c r="E5" s="925" t="s">
        <v>405</v>
      </c>
      <c r="F5" s="925"/>
      <c r="G5" s="925"/>
      <c r="H5" s="925"/>
      <c r="I5" s="925"/>
      <c r="J5" s="925"/>
      <c r="K5" s="925"/>
      <c r="M5" s="524" t="s">
        <v>455</v>
      </c>
    </row>
    <row r="6" spans="2:13" ht="18" customHeight="1" x14ac:dyDescent="0.25">
      <c r="B6" s="926" t="s">
        <v>311</v>
      </c>
      <c r="E6" s="925"/>
      <c r="F6" s="925"/>
      <c r="G6" s="925"/>
      <c r="H6" s="925"/>
      <c r="I6" s="925"/>
      <c r="J6" s="925"/>
      <c r="K6" s="925"/>
      <c r="M6" s="333"/>
    </row>
    <row r="7" spans="2:13" ht="18" customHeight="1" x14ac:dyDescent="0.2">
      <c r="B7" s="926"/>
      <c r="E7" s="925"/>
      <c r="F7" s="925"/>
      <c r="G7" s="925"/>
      <c r="H7" s="925"/>
      <c r="I7" s="925"/>
      <c r="J7" s="925"/>
      <c r="K7" s="925"/>
      <c r="M7" s="524"/>
    </row>
    <row r="8" spans="2:13" ht="18" customHeight="1" x14ac:dyDescent="0.25">
      <c r="B8" s="482" t="s">
        <v>312</v>
      </c>
      <c r="E8" s="318" t="s">
        <v>223</v>
      </c>
      <c r="F8" s="318"/>
      <c r="G8" s="316" t="s">
        <v>133</v>
      </c>
      <c r="H8" s="316" t="s">
        <v>66</v>
      </c>
      <c r="I8" s="316" t="s">
        <v>22</v>
      </c>
      <c r="J8" s="316" t="s">
        <v>107</v>
      </c>
      <c r="K8" s="316"/>
    </row>
    <row r="9" spans="2:13" ht="18" customHeight="1" x14ac:dyDescent="0.3">
      <c r="B9" s="6" t="s">
        <v>261</v>
      </c>
      <c r="E9" s="319" t="s">
        <v>65</v>
      </c>
      <c r="F9" s="319"/>
      <c r="G9" s="320" t="s">
        <v>131</v>
      </c>
      <c r="H9" s="321">
        <v>1</v>
      </c>
      <c r="I9" s="322">
        <v>25</v>
      </c>
      <c r="J9" s="323">
        <f>H9*I9</f>
        <v>25</v>
      </c>
      <c r="K9" s="282"/>
    </row>
    <row r="10" spans="2:13" ht="18" customHeight="1" x14ac:dyDescent="0.3">
      <c r="B10" s="4" t="s">
        <v>260</v>
      </c>
      <c r="E10" s="319" t="s">
        <v>64</v>
      </c>
      <c r="F10" s="319"/>
      <c r="G10" s="320" t="s">
        <v>132</v>
      </c>
      <c r="H10" s="321">
        <v>4</v>
      </c>
      <c r="I10" s="322">
        <v>25</v>
      </c>
      <c r="J10" s="323">
        <f t="shared" ref="J10:J12" si="0">H10*I10</f>
        <v>100</v>
      </c>
      <c r="K10" s="282"/>
    </row>
    <row r="11" spans="2:13" ht="18" customHeight="1" x14ac:dyDescent="0.3">
      <c r="B11" s="403" t="s">
        <v>313</v>
      </c>
      <c r="E11" s="319" t="s">
        <v>47</v>
      </c>
      <c r="F11" s="319"/>
      <c r="G11" s="320" t="s">
        <v>197</v>
      </c>
      <c r="H11" s="321">
        <v>7</v>
      </c>
      <c r="I11" s="322">
        <v>25</v>
      </c>
      <c r="J11" s="323">
        <f t="shared" si="0"/>
        <v>175</v>
      </c>
      <c r="K11" s="282"/>
    </row>
    <row r="12" spans="2:13" ht="18" customHeight="1" x14ac:dyDescent="0.3">
      <c r="B12" s="928" t="s">
        <v>274</v>
      </c>
      <c r="E12" s="319" t="s">
        <v>63</v>
      </c>
      <c r="F12" s="319"/>
      <c r="G12" s="320" t="s">
        <v>134</v>
      </c>
      <c r="H12" s="321">
        <v>14</v>
      </c>
      <c r="I12" s="322">
        <v>25</v>
      </c>
      <c r="J12" s="323">
        <f t="shared" si="0"/>
        <v>350</v>
      </c>
      <c r="K12" s="282"/>
    </row>
    <row r="13" spans="2:13" s="240" customFormat="1" ht="6" customHeight="1" x14ac:dyDescent="0.2">
      <c r="B13" s="928"/>
      <c r="E13" s="290"/>
      <c r="F13" s="290"/>
      <c r="G13" s="291"/>
      <c r="H13" s="290"/>
      <c r="I13" s="291"/>
      <c r="J13" s="290"/>
      <c r="K13" s="290"/>
    </row>
    <row r="14" spans="2:13" ht="18" customHeight="1" x14ac:dyDescent="0.25">
      <c r="B14" s="928"/>
      <c r="C14" s="409"/>
      <c r="E14" s="249" t="s">
        <v>49</v>
      </c>
      <c r="F14" s="924" t="s">
        <v>279</v>
      </c>
      <c r="G14" s="924"/>
      <c r="H14" s="924"/>
      <c r="I14" s="317"/>
      <c r="J14" s="317"/>
    </row>
    <row r="15" spans="2:13" s="240" customFormat="1" ht="18" customHeight="1" x14ac:dyDescent="0.2">
      <c r="B15" s="727"/>
      <c r="C15" s="409"/>
      <c r="E15" s="925" t="s">
        <v>222</v>
      </c>
      <c r="F15" s="925"/>
      <c r="G15" s="925"/>
      <c r="H15" s="925"/>
      <c r="I15" s="925"/>
      <c r="J15" s="925"/>
      <c r="K15" s="925"/>
    </row>
    <row r="16" spans="2:13" s="240" customFormat="1" ht="18" customHeight="1" x14ac:dyDescent="0.25">
      <c r="B16" s="927" t="s">
        <v>314</v>
      </c>
      <c r="C16" s="927"/>
      <c r="E16" s="925"/>
      <c r="F16" s="925"/>
      <c r="G16" s="925"/>
      <c r="H16" s="925"/>
      <c r="I16" s="925"/>
      <c r="J16" s="925"/>
      <c r="K16" s="925"/>
    </row>
    <row r="17" spans="2:13" s="240" customFormat="1" ht="18" customHeight="1" x14ac:dyDescent="0.2">
      <c r="B17" s="921" t="s">
        <v>404</v>
      </c>
      <c r="E17" s="925"/>
      <c r="F17" s="925"/>
      <c r="G17" s="925"/>
      <c r="H17" s="925"/>
      <c r="I17" s="925"/>
      <c r="J17" s="925"/>
      <c r="K17" s="925"/>
    </row>
    <row r="18" spans="2:13" s="240" customFormat="1" ht="18" customHeight="1" x14ac:dyDescent="0.2">
      <c r="B18" s="921"/>
      <c r="E18" s="925"/>
      <c r="F18" s="925"/>
      <c r="G18" s="925"/>
      <c r="H18" s="925"/>
      <c r="I18" s="925"/>
      <c r="J18" s="925"/>
      <c r="K18" s="925"/>
    </row>
    <row r="19" spans="2:13" ht="18" customHeight="1" x14ac:dyDescent="0.25">
      <c r="B19" s="921"/>
      <c r="E19" s="318" t="s">
        <v>223</v>
      </c>
      <c r="F19" s="318"/>
      <c r="G19" s="316" t="s">
        <v>133</v>
      </c>
      <c r="H19" s="316" t="s">
        <v>66</v>
      </c>
      <c r="I19" s="316" t="s">
        <v>22</v>
      </c>
      <c r="J19" s="316" t="s">
        <v>107</v>
      </c>
      <c r="K19" s="316"/>
    </row>
    <row r="20" spans="2:13" ht="18" customHeight="1" x14ac:dyDescent="0.3">
      <c r="B20" s="921"/>
      <c r="E20" s="320" t="s">
        <v>406</v>
      </c>
      <c r="F20" s="320"/>
      <c r="G20" s="320" t="s">
        <v>408</v>
      </c>
      <c r="H20" s="321">
        <v>2</v>
      </c>
      <c r="I20" s="322">
        <v>60</v>
      </c>
      <c r="J20" s="324">
        <f>H20*I20</f>
        <v>120</v>
      </c>
      <c r="K20" s="283"/>
    </row>
    <row r="21" spans="2:13" ht="18" customHeight="1" x14ac:dyDescent="0.3">
      <c r="B21" s="921"/>
      <c r="E21" s="320" t="s">
        <v>407</v>
      </c>
      <c r="F21" s="320"/>
      <c r="G21" s="320" t="s">
        <v>111</v>
      </c>
      <c r="H21" s="326">
        <v>2</v>
      </c>
      <c r="I21" s="322">
        <v>60</v>
      </c>
      <c r="J21" s="324">
        <f>H21*I21</f>
        <v>120</v>
      </c>
      <c r="K21" s="283"/>
    </row>
    <row r="22" spans="2:13" ht="18" customHeight="1" x14ac:dyDescent="0.3">
      <c r="B22" s="921" t="s">
        <v>300</v>
      </c>
      <c r="E22" s="320" t="s">
        <v>108</v>
      </c>
      <c r="F22" s="320"/>
      <c r="G22" s="320" t="s">
        <v>109</v>
      </c>
      <c r="H22" s="326">
        <v>1</v>
      </c>
      <c r="I22" s="322">
        <v>60</v>
      </c>
      <c r="J22" s="324">
        <f>H22*I22</f>
        <v>60</v>
      </c>
      <c r="K22" s="283"/>
    </row>
    <row r="23" spans="2:13" ht="18" customHeight="1" x14ac:dyDescent="0.3">
      <c r="B23" s="921"/>
      <c r="E23" s="320" t="s">
        <v>407</v>
      </c>
      <c r="F23" s="320"/>
      <c r="G23" s="320" t="s">
        <v>110</v>
      </c>
      <c r="H23" s="326">
        <v>4</v>
      </c>
      <c r="I23" s="322">
        <v>60</v>
      </c>
      <c r="J23" s="324">
        <f>H23*I23</f>
        <v>240</v>
      </c>
      <c r="K23" s="283"/>
    </row>
    <row r="24" spans="2:13" ht="18" customHeight="1" x14ac:dyDescent="0.3">
      <c r="B24" s="921"/>
      <c r="E24" s="320" t="s">
        <v>409</v>
      </c>
      <c r="F24" s="320"/>
      <c r="G24" s="320" t="s">
        <v>106</v>
      </c>
      <c r="H24" s="321">
        <v>1</v>
      </c>
      <c r="I24" s="325">
        <v>60</v>
      </c>
      <c r="J24" s="324">
        <f>H24*I24</f>
        <v>60</v>
      </c>
      <c r="K24" s="283"/>
      <c r="L24" s="237"/>
      <c r="M24" s="237"/>
    </row>
    <row r="25" spans="2:13" ht="18" customHeight="1" x14ac:dyDescent="0.3">
      <c r="B25" s="726"/>
      <c r="E25" s="320"/>
      <c r="F25" s="320"/>
      <c r="G25" s="320"/>
      <c r="H25" s="321"/>
      <c r="I25" s="322"/>
      <c r="J25" s="324"/>
      <c r="K25" s="283"/>
    </row>
    <row r="26" spans="2:13" ht="18" customHeight="1" x14ac:dyDescent="0.25">
      <c r="B26" s="406" t="s">
        <v>315</v>
      </c>
      <c r="K26" s="283"/>
    </row>
    <row r="27" spans="2:13" ht="18" customHeight="1" x14ac:dyDescent="0.25">
      <c r="B27" s="407" t="s">
        <v>267</v>
      </c>
      <c r="K27" s="237"/>
    </row>
    <row r="28" spans="2:13" ht="18" customHeight="1" x14ac:dyDescent="0.2">
      <c r="B28" s="410" t="s">
        <v>276</v>
      </c>
    </row>
    <row r="29" spans="2:13" ht="18" customHeight="1" x14ac:dyDescent="0.2">
      <c r="B29" s="408" t="s">
        <v>266</v>
      </c>
    </row>
    <row r="30" spans="2:13" ht="18" customHeight="1" x14ac:dyDescent="0.2">
      <c r="B30" s="410" t="s">
        <v>296</v>
      </c>
    </row>
    <row r="31" spans="2:13" ht="18" customHeight="1" x14ac:dyDescent="0.2">
      <c r="B31" s="407" t="s">
        <v>273</v>
      </c>
    </row>
    <row r="32" spans="2:13" ht="18" customHeight="1" x14ac:dyDescent="0.2">
      <c r="B32" s="410" t="s">
        <v>277</v>
      </c>
    </row>
    <row r="33" spans="2:2" ht="18" customHeight="1" x14ac:dyDescent="0.2">
      <c r="B33" s="407" t="s">
        <v>270</v>
      </c>
    </row>
    <row r="34" spans="2:2" ht="18" customHeight="1" x14ac:dyDescent="0.2">
      <c r="B34" s="410" t="s">
        <v>297</v>
      </c>
    </row>
    <row r="35" spans="2:2" ht="18" customHeight="1" x14ac:dyDescent="0.2"/>
    <row r="36" spans="2:2" ht="18" customHeight="1" x14ac:dyDescent="0.2"/>
    <row r="37" spans="2:2" ht="18" customHeight="1" x14ac:dyDescent="0.2">
      <c r="B37" s="14"/>
    </row>
    <row r="38" spans="2:2" ht="18" customHeight="1" x14ac:dyDescent="0.2">
      <c r="B38" s="14"/>
    </row>
    <row r="39" spans="2:2" ht="18" customHeight="1" x14ac:dyDescent="0.2">
      <c r="B39" s="14"/>
    </row>
    <row r="40" spans="2:2" ht="18" customHeight="1" x14ac:dyDescent="0.2"/>
    <row r="41" spans="2:2" ht="18" customHeight="1" x14ac:dyDescent="0.2"/>
    <row r="42" spans="2:2" ht="18" customHeight="1" x14ac:dyDescent="0.2"/>
    <row r="43" spans="2:2" ht="18" customHeight="1" x14ac:dyDescent="0.2"/>
    <row r="44" spans="2:2" ht="18" customHeight="1" x14ac:dyDescent="0.2"/>
    <row r="45" spans="2:2" ht="18" customHeight="1" x14ac:dyDescent="0.2"/>
    <row r="46" spans="2:2" ht="18" customHeight="1" x14ac:dyDescent="0.2"/>
    <row r="47" spans="2:2" ht="18" customHeight="1" x14ac:dyDescent="0.2"/>
    <row r="48" spans="2:2" ht="18" customHeight="1" x14ac:dyDescent="0.2"/>
  </sheetData>
  <sheetProtection algorithmName="SHA-512" hashValue="f83lt4r6suOjXiXqnYWM0eotofhrSmph+g8ZT1woPXM0ra1D4pI/yfDj/mMwA8waeJftIZGOxfXtPIBf8SU7RQ==" saltValue="MsKMlI+0d3MS0LMGKyhb/g==" spinCount="100000" sheet="1" objects="1" scenarios="1"/>
  <mergeCells count="11">
    <mergeCell ref="B22:B24"/>
    <mergeCell ref="G3:H3"/>
    <mergeCell ref="G2:H2"/>
    <mergeCell ref="F14:H14"/>
    <mergeCell ref="G4:H4"/>
    <mergeCell ref="E5:K7"/>
    <mergeCell ref="B6:B7"/>
    <mergeCell ref="B16:C16"/>
    <mergeCell ref="B17:B21"/>
    <mergeCell ref="E15:K18"/>
    <mergeCell ref="B12:B14"/>
  </mergeCells>
  <dataValidations count="1">
    <dataValidation allowBlank="1" showErrorMessage="1" promptTitle="Electric meters" prompt="For more info go to Equipment schedule tab" sqref="B10"/>
  </dataValidations>
  <hyperlinks>
    <hyperlink ref="G2" location="Guidance!C4" display="Back to Guidance"/>
    <hyperlink ref="M2" location="'All info links'!F5" display="All info links"/>
    <hyperlink ref="B3" location="'Platform + officer support'!C7" display="Back to CALC. Platform &amp; officer support"/>
    <hyperlink ref="F14" location="'Officer support'!A12" display="Back to CALC. Officer support"/>
    <hyperlink ref="F14:G14" location="'Platform + officer support'!A4" display="Back to CALC. Platform &amp; officer support"/>
    <hyperlink ref="G4" location="'Officer support'!A12" display="Back to CALC. Officer support"/>
    <hyperlink ref="G4:H4" location="'Platform + officer support'!C7" display="Back to CALC. Platform &amp; officer support"/>
    <hyperlink ref="B4" location="Guidance!E16" display="Back to Guidance"/>
    <hyperlink ref="F14:H14" location="'Platform + officer support'!C7" display="Back to CALC. Platform &amp; officer support"/>
    <hyperlink ref="M3" location="'Equipment &amp; Installation'!C9" display="CALC. Equipment &amp; Installation"/>
    <hyperlink ref="M4" location="'SIM cards &amp; data'!C13" display="CALC. SIM cards &amp; data handling"/>
    <hyperlink ref="M5" location="'Automated alerts'!A1" display="CALC. Automated aler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showGridLines="0" showRowColHeaders="0" zoomScale="85" zoomScaleNormal="85" workbookViewId="0">
      <selection activeCell="L2" sqref="L2:M2"/>
    </sheetView>
  </sheetViews>
  <sheetFormatPr defaultRowHeight="15" x14ac:dyDescent="0.25"/>
  <cols>
    <col min="1" max="1" width="5.5703125" style="237" customWidth="1"/>
    <col min="2" max="2" width="18.7109375" customWidth="1"/>
    <col min="3" max="3" width="16.28515625" customWidth="1"/>
    <col min="4" max="4" width="1.7109375" customWidth="1"/>
    <col min="5" max="5" width="57.5703125" customWidth="1"/>
    <col min="6" max="6" width="1.7109375" customWidth="1"/>
    <col min="7" max="7" width="25" customWidth="1"/>
    <col min="8" max="8" width="25" style="237" customWidth="1"/>
    <col min="9" max="9" width="1.7109375" style="22" customWidth="1"/>
    <col min="10" max="10" width="28.5703125" style="237" customWidth="1"/>
    <col min="11" max="11" width="11.42578125" style="237" customWidth="1"/>
    <col min="12" max="12" width="6.7109375" style="237" customWidth="1"/>
    <col min="13" max="13" width="7.140625" style="237" customWidth="1"/>
    <col min="14" max="14" width="29.140625" style="237" customWidth="1"/>
  </cols>
  <sheetData>
    <row r="1" spans="1:21" ht="18" customHeight="1" x14ac:dyDescent="0.25">
      <c r="B1" s="40"/>
      <c r="G1" s="237"/>
      <c r="O1" s="237"/>
      <c r="P1" s="111"/>
    </row>
    <row r="2" spans="1:21" ht="18" customHeight="1" x14ac:dyDescent="0.25">
      <c r="B2" s="927" t="s">
        <v>213</v>
      </c>
      <c r="C2" s="927"/>
      <c r="D2" s="927"/>
      <c r="E2" s="927"/>
      <c r="F2" s="13"/>
      <c r="G2" s="972" t="s">
        <v>99</v>
      </c>
      <c r="H2" s="972"/>
      <c r="L2" s="970" t="s">
        <v>205</v>
      </c>
      <c r="M2" s="970"/>
      <c r="O2" s="111"/>
      <c r="P2" s="237"/>
    </row>
    <row r="3" spans="1:21" ht="18" customHeight="1" x14ac:dyDescent="0.25">
      <c r="B3" s="974" t="s">
        <v>410</v>
      </c>
      <c r="C3" s="974"/>
      <c r="D3" s="974"/>
      <c r="E3" s="974"/>
      <c r="F3" s="95"/>
      <c r="G3" s="924" t="s">
        <v>233</v>
      </c>
      <c r="H3" s="924"/>
      <c r="L3" s="524" t="s">
        <v>263</v>
      </c>
      <c r="M3" s="533"/>
      <c r="N3" s="533"/>
      <c r="O3" s="233"/>
      <c r="P3" s="233"/>
    </row>
    <row r="4" spans="1:21" ht="18" customHeight="1" x14ac:dyDescent="0.25">
      <c r="B4" s="975" t="s">
        <v>29</v>
      </c>
      <c r="C4" s="975"/>
      <c r="D4" s="975"/>
      <c r="E4" s="975"/>
      <c r="F4" s="96"/>
      <c r="G4" s="924" t="s">
        <v>177</v>
      </c>
      <c r="H4" s="924"/>
      <c r="L4" s="524" t="s">
        <v>288</v>
      </c>
      <c r="M4" s="522"/>
      <c r="N4" s="522"/>
      <c r="O4" s="234"/>
      <c r="P4" s="234"/>
    </row>
    <row r="5" spans="1:21" ht="18" customHeight="1" x14ac:dyDescent="0.25">
      <c r="B5" s="974" t="s">
        <v>61</v>
      </c>
      <c r="C5" s="974"/>
      <c r="D5" s="974"/>
      <c r="E5" s="974"/>
      <c r="F5" s="95"/>
      <c r="L5" s="524" t="s">
        <v>455</v>
      </c>
      <c r="M5" s="522"/>
      <c r="N5" s="522"/>
      <c r="O5" s="234"/>
      <c r="P5" s="234"/>
    </row>
    <row r="6" spans="1:21" ht="18" customHeight="1" x14ac:dyDescent="0.25">
      <c r="B6" s="969" t="s">
        <v>361</v>
      </c>
      <c r="C6" s="969"/>
      <c r="D6" s="969"/>
      <c r="E6" s="969"/>
      <c r="F6" s="969"/>
      <c r="G6" s="969"/>
      <c r="H6" s="969"/>
      <c r="I6" s="969"/>
      <c r="J6" s="969"/>
      <c r="L6" s="524"/>
      <c r="O6" s="234"/>
      <c r="P6" s="234"/>
    </row>
    <row r="7" spans="1:21" s="237" customFormat="1" ht="18" customHeight="1" x14ac:dyDescent="0.25">
      <c r="B7" s="969" t="s">
        <v>303</v>
      </c>
      <c r="C7" s="969"/>
      <c r="D7" s="969"/>
      <c r="E7" s="969"/>
      <c r="N7" s="524"/>
      <c r="O7" s="234"/>
      <c r="P7" s="234"/>
    </row>
    <row r="8" spans="1:21" s="237" customFormat="1" ht="18" customHeight="1" x14ac:dyDescent="0.25">
      <c r="B8" s="963"/>
      <c r="C8" s="963"/>
      <c r="D8" s="963"/>
      <c r="E8" s="963"/>
      <c r="F8" s="963"/>
      <c r="G8" s="963"/>
      <c r="H8" s="963"/>
      <c r="I8" s="534"/>
      <c r="J8" s="537"/>
      <c r="N8" s="534"/>
      <c r="O8" s="534"/>
      <c r="P8" s="534"/>
      <c r="Q8" s="534"/>
      <c r="R8" s="534"/>
      <c r="S8" s="534"/>
      <c r="T8" s="534"/>
      <c r="U8" s="534"/>
    </row>
    <row r="9" spans="1:21" s="237" customFormat="1" ht="18" customHeight="1" x14ac:dyDescent="0.25">
      <c r="B9" s="963"/>
      <c r="C9" s="963"/>
      <c r="D9" s="963"/>
      <c r="E9" s="963"/>
      <c r="F9" s="963"/>
      <c r="G9" s="963"/>
      <c r="H9" s="963"/>
      <c r="I9" s="534"/>
      <c r="J9" s="534"/>
      <c r="N9" s="534"/>
      <c r="O9" s="534"/>
      <c r="P9" s="534"/>
      <c r="Q9" s="534"/>
      <c r="R9" s="534"/>
      <c r="S9" s="534"/>
      <c r="T9" s="534"/>
      <c r="U9" s="534"/>
    </row>
    <row r="10" spans="1:21" s="237" customFormat="1" ht="18" customHeight="1" x14ac:dyDescent="0.25">
      <c r="B10" s="964"/>
      <c r="C10" s="964"/>
      <c r="D10" s="964"/>
      <c r="E10" s="964"/>
      <c r="F10" s="964"/>
      <c r="G10" s="964"/>
      <c r="H10" s="964"/>
      <c r="I10" s="534"/>
      <c r="J10" s="534"/>
      <c r="N10" s="534"/>
      <c r="O10" s="534"/>
      <c r="P10" s="534"/>
      <c r="Q10" s="534"/>
      <c r="R10" s="534"/>
      <c r="S10" s="534"/>
      <c r="T10" s="534"/>
      <c r="U10" s="534"/>
    </row>
    <row r="11" spans="1:21" ht="18" customHeight="1" x14ac:dyDescent="0.25">
      <c r="B11" s="969" t="s">
        <v>411</v>
      </c>
      <c r="C11" s="969"/>
      <c r="D11" s="969"/>
      <c r="E11" s="969"/>
      <c r="F11" s="535"/>
      <c r="G11" s="77"/>
      <c r="H11" s="77"/>
      <c r="I11" s="536"/>
      <c r="J11" s="77"/>
      <c r="N11" s="335"/>
      <c r="O11" s="234"/>
      <c r="P11" s="234"/>
    </row>
    <row r="12" spans="1:21" ht="18" customHeight="1" x14ac:dyDescent="0.25">
      <c r="B12" s="966" t="s">
        <v>362</v>
      </c>
      <c r="C12" s="966"/>
      <c r="D12" s="966"/>
      <c r="E12" s="966"/>
      <c r="F12" s="966"/>
      <c r="G12" s="966"/>
      <c r="H12" s="966"/>
      <c r="I12" s="966"/>
      <c r="J12" s="966"/>
      <c r="K12" s="966"/>
      <c r="L12" s="966"/>
      <c r="M12" s="966"/>
      <c r="N12" s="335"/>
      <c r="O12" s="234"/>
      <c r="P12" s="234"/>
    </row>
    <row r="13" spans="1:21" ht="18" customHeight="1" x14ac:dyDescent="0.25">
      <c r="A13"/>
      <c r="B13" s="967" t="s">
        <v>412</v>
      </c>
      <c r="C13" s="967"/>
      <c r="D13" s="967"/>
      <c r="E13" s="967"/>
      <c r="F13" s="967"/>
      <c r="G13" s="967"/>
      <c r="H13" s="967"/>
      <c r="I13" s="967"/>
      <c r="J13" s="967"/>
      <c r="K13" s="967"/>
      <c r="L13" s="967"/>
      <c r="M13" s="967"/>
      <c r="N13" s="335"/>
      <c r="O13" s="234"/>
      <c r="P13" s="234"/>
    </row>
    <row r="14" spans="1:21" s="237" customFormat="1" ht="18" customHeight="1" x14ac:dyDescent="0.25">
      <c r="B14" s="965"/>
      <c r="C14" s="965"/>
      <c r="D14" s="965"/>
      <c r="E14" s="965"/>
      <c r="F14" s="965"/>
      <c r="G14" s="965"/>
      <c r="H14" s="965"/>
      <c r="I14" s="965"/>
      <c r="J14" s="965"/>
      <c r="K14" s="965"/>
      <c r="L14" s="965"/>
      <c r="M14" s="965"/>
      <c r="N14" s="335"/>
      <c r="O14" s="234"/>
      <c r="P14" s="234"/>
    </row>
    <row r="15" spans="1:21" s="20" customFormat="1" ht="18" customHeight="1" x14ac:dyDescent="0.25">
      <c r="I15" s="114"/>
    </row>
    <row r="16" spans="1:21" s="20" customFormat="1" ht="18" customHeight="1" x14ac:dyDescent="0.25">
      <c r="A16" s="114"/>
      <c r="B16" s="383" t="s">
        <v>10</v>
      </c>
      <c r="C16" s="231"/>
      <c r="D16" s="305"/>
      <c r="E16" s="304" t="s">
        <v>114</v>
      </c>
      <c r="F16" s="305"/>
      <c r="G16" s="968" t="s">
        <v>115</v>
      </c>
      <c r="H16" s="968"/>
      <c r="I16" s="306"/>
      <c r="J16" s="968" t="s">
        <v>116</v>
      </c>
      <c r="K16" s="968"/>
      <c r="L16" s="968"/>
      <c r="M16" s="968"/>
      <c r="N16" s="306"/>
    </row>
    <row r="17" spans="1:14" s="114" customFormat="1" ht="18" customHeight="1" x14ac:dyDescent="0.25">
      <c r="B17" s="962" t="s">
        <v>118</v>
      </c>
      <c r="C17" s="962"/>
      <c r="D17" s="112"/>
      <c r="E17" s="385" t="s">
        <v>291</v>
      </c>
      <c r="F17" s="112"/>
      <c r="G17" s="973" t="s">
        <v>292</v>
      </c>
      <c r="H17" s="973"/>
      <c r="I17" s="112"/>
      <c r="J17" s="112"/>
      <c r="K17" s="112"/>
      <c r="L17" s="112"/>
      <c r="M17" s="112"/>
      <c r="N17" s="112"/>
    </row>
    <row r="18" spans="1:14" s="20" customFormat="1" ht="6" customHeight="1" x14ac:dyDescent="0.25">
      <c r="A18" s="114"/>
      <c r="B18" s="117"/>
      <c r="C18" s="231"/>
      <c r="D18" s="425"/>
      <c r="E18" s="390"/>
      <c r="F18" s="307"/>
      <c r="G18" s="230"/>
      <c r="H18" s="230"/>
      <c r="I18" s="113"/>
      <c r="J18" s="231"/>
      <c r="K18" s="437"/>
      <c r="L18" s="437"/>
      <c r="M18" s="437"/>
      <c r="N18" s="423"/>
    </row>
    <row r="19" spans="1:14" s="114" customFormat="1" ht="18" customHeight="1" x14ac:dyDescent="0.25">
      <c r="B19" s="958" t="s">
        <v>161</v>
      </c>
      <c r="D19" s="113"/>
      <c r="F19" s="113"/>
      <c r="I19" s="113"/>
      <c r="J19" s="939" t="s">
        <v>413</v>
      </c>
      <c r="K19" s="940"/>
      <c r="L19" s="940"/>
      <c r="M19" s="941"/>
      <c r="N19" s="423"/>
    </row>
    <row r="20" spans="1:14" s="20" customFormat="1" ht="18" customHeight="1" x14ac:dyDescent="0.25">
      <c r="B20" s="958"/>
      <c r="D20" s="46"/>
      <c r="E20" s="954" t="s">
        <v>121</v>
      </c>
      <c r="F20" s="46"/>
      <c r="G20" s="954" t="s">
        <v>117</v>
      </c>
      <c r="H20" s="954"/>
      <c r="I20" s="113"/>
      <c r="J20" s="942"/>
      <c r="K20" s="943"/>
      <c r="L20" s="943"/>
      <c r="M20" s="944"/>
      <c r="N20" s="423"/>
    </row>
    <row r="21" spans="1:14" s="20" customFormat="1" ht="18" customHeight="1" x14ac:dyDescent="0.25">
      <c r="B21" s="958"/>
      <c r="D21" s="386"/>
      <c r="E21" s="954"/>
      <c r="F21" s="386"/>
      <c r="G21" s="954"/>
      <c r="H21" s="954"/>
      <c r="I21" s="113"/>
      <c r="J21" s="942"/>
      <c r="K21" s="943"/>
      <c r="L21" s="943"/>
      <c r="M21" s="944"/>
      <c r="N21" s="423"/>
    </row>
    <row r="22" spans="1:14" s="20" customFormat="1" ht="18" customHeight="1" x14ac:dyDescent="0.25">
      <c r="B22" s="958"/>
      <c r="D22" s="386"/>
      <c r="E22" s="954"/>
      <c r="F22" s="386"/>
      <c r="G22" s="954"/>
      <c r="H22" s="954"/>
      <c r="I22" s="113"/>
      <c r="J22" s="942"/>
      <c r="K22" s="943"/>
      <c r="L22" s="943"/>
      <c r="M22" s="944"/>
      <c r="N22" s="423"/>
    </row>
    <row r="23" spans="1:14" s="20" customFormat="1" ht="18" customHeight="1" x14ac:dyDescent="0.25">
      <c r="B23" s="958"/>
      <c r="D23" s="386"/>
      <c r="E23" s="954"/>
      <c r="F23" s="386"/>
      <c r="G23" s="954"/>
      <c r="H23" s="954"/>
      <c r="I23" s="113"/>
      <c r="J23" s="942"/>
      <c r="K23" s="943"/>
      <c r="L23" s="943"/>
      <c r="M23" s="944"/>
      <c r="N23" s="423"/>
    </row>
    <row r="24" spans="1:14" s="20" customFormat="1" ht="18" customHeight="1" x14ac:dyDescent="0.25">
      <c r="B24" s="958"/>
      <c r="D24" s="386"/>
      <c r="E24" s="954"/>
      <c r="F24" s="386"/>
      <c r="G24" s="954"/>
      <c r="H24" s="954"/>
      <c r="I24" s="113"/>
      <c r="J24" s="942"/>
      <c r="K24" s="943"/>
      <c r="L24" s="943"/>
      <c r="M24" s="944"/>
      <c r="N24" s="423"/>
    </row>
    <row r="25" spans="1:14" s="114" customFormat="1" ht="6" customHeight="1" x14ac:dyDescent="0.2">
      <c r="B25" s="422"/>
      <c r="C25" s="118"/>
      <c r="D25" s="113"/>
      <c r="E25" s="116"/>
      <c r="F25" s="113"/>
      <c r="G25" s="230"/>
      <c r="H25" s="230"/>
      <c r="I25" s="113"/>
      <c r="J25" s="942"/>
      <c r="K25" s="943"/>
      <c r="L25" s="943"/>
      <c r="M25" s="944"/>
      <c r="N25" s="423"/>
    </row>
    <row r="26" spans="1:14" s="20" customFormat="1" ht="18" customHeight="1" x14ac:dyDescent="0.25">
      <c r="A26" s="114"/>
      <c r="B26" s="958" t="s">
        <v>427</v>
      </c>
      <c r="C26" s="958"/>
      <c r="D26" s="94"/>
      <c r="E26" s="954" t="s">
        <v>119</v>
      </c>
      <c r="F26" s="94"/>
      <c r="G26" s="954" t="s">
        <v>218</v>
      </c>
      <c r="H26" s="954"/>
      <c r="I26" s="113"/>
      <c r="J26" s="942"/>
      <c r="K26" s="943"/>
      <c r="L26" s="943"/>
      <c r="M26" s="944"/>
      <c r="N26" s="423"/>
    </row>
    <row r="27" spans="1:14" s="20" customFormat="1" ht="18" customHeight="1" x14ac:dyDescent="0.25">
      <c r="A27" s="114"/>
      <c r="B27" s="958"/>
      <c r="C27" s="958"/>
      <c r="D27" s="46"/>
      <c r="E27" s="954"/>
      <c r="F27" s="46"/>
      <c r="G27" s="954"/>
      <c r="H27" s="954"/>
      <c r="I27" s="113"/>
      <c r="J27" s="942"/>
      <c r="K27" s="943"/>
      <c r="L27" s="943"/>
      <c r="M27" s="944"/>
      <c r="N27" s="423"/>
    </row>
    <row r="28" spans="1:14" s="114" customFormat="1" ht="6" customHeight="1" x14ac:dyDescent="0.25">
      <c r="B28" s="231"/>
      <c r="C28" s="115"/>
      <c r="D28" s="113"/>
      <c r="E28" s="116"/>
      <c r="F28" s="113"/>
      <c r="G28" s="230"/>
      <c r="H28" s="230"/>
      <c r="I28" s="113"/>
      <c r="J28" s="942"/>
      <c r="K28" s="943"/>
      <c r="L28" s="943"/>
      <c r="M28" s="944"/>
      <c r="N28" s="423"/>
    </row>
    <row r="29" spans="1:14" s="20" customFormat="1" ht="18" customHeight="1" x14ac:dyDescent="0.25">
      <c r="A29" s="114"/>
      <c r="B29" s="958" t="s">
        <v>220</v>
      </c>
      <c r="D29" s="46"/>
      <c r="E29" s="846" t="s">
        <v>120</v>
      </c>
      <c r="F29" s="46"/>
      <c r="G29" s="954" t="s">
        <v>415</v>
      </c>
      <c r="H29" s="954"/>
      <c r="I29" s="113"/>
      <c r="J29" s="942"/>
      <c r="K29" s="943"/>
      <c r="L29" s="943"/>
      <c r="M29" s="944"/>
      <c r="N29" s="423"/>
    </row>
    <row r="30" spans="1:14" s="20" customFormat="1" ht="18" customHeight="1" x14ac:dyDescent="0.25">
      <c r="A30" s="114"/>
      <c r="B30" s="958"/>
      <c r="D30" s="94"/>
      <c r="E30" s="846"/>
      <c r="F30" s="94"/>
      <c r="G30" s="954"/>
      <c r="H30" s="954"/>
      <c r="I30" s="113"/>
      <c r="J30" s="942"/>
      <c r="K30" s="943"/>
      <c r="L30" s="943"/>
      <c r="M30" s="944"/>
      <c r="N30" s="423"/>
    </row>
    <row r="31" spans="1:14" s="20" customFormat="1" ht="18" customHeight="1" x14ac:dyDescent="0.25">
      <c r="A31" s="114"/>
      <c r="B31" s="958"/>
      <c r="D31" s="94"/>
      <c r="E31" s="846"/>
      <c r="F31" s="94"/>
      <c r="G31" s="954"/>
      <c r="H31" s="954"/>
      <c r="I31" s="113"/>
      <c r="J31" s="942"/>
      <c r="K31" s="943"/>
      <c r="L31" s="943"/>
      <c r="M31" s="944"/>
      <c r="N31" s="423"/>
    </row>
    <row r="32" spans="1:14" s="20" customFormat="1" ht="18" customHeight="1" x14ac:dyDescent="0.25">
      <c r="A32" s="114"/>
      <c r="B32" s="958"/>
      <c r="D32" s="94"/>
      <c r="E32" s="846"/>
      <c r="F32" s="94"/>
      <c r="G32" s="954"/>
      <c r="H32" s="954"/>
      <c r="I32" s="113"/>
      <c r="J32" s="942"/>
      <c r="K32" s="943"/>
      <c r="L32" s="943"/>
      <c r="M32" s="944"/>
      <c r="N32" s="423"/>
    </row>
    <row r="33" spans="1:14" s="20" customFormat="1" ht="18" customHeight="1" x14ac:dyDescent="0.25">
      <c r="A33" s="114"/>
      <c r="B33" s="958"/>
      <c r="D33" s="94"/>
      <c r="E33" s="846"/>
      <c r="F33" s="94"/>
      <c r="G33" s="954"/>
      <c r="H33" s="954"/>
      <c r="I33" s="113"/>
      <c r="J33" s="942"/>
      <c r="K33" s="943"/>
      <c r="L33" s="943"/>
      <c r="M33" s="944"/>
      <c r="N33" s="423"/>
    </row>
    <row r="34" spans="1:14" s="114" customFormat="1" ht="6" customHeight="1" x14ac:dyDescent="0.25">
      <c r="B34" s="231"/>
      <c r="C34" s="118"/>
      <c r="D34" s="113"/>
      <c r="E34" s="119"/>
      <c r="F34" s="113"/>
      <c r="G34" s="231"/>
      <c r="H34" s="231"/>
      <c r="J34" s="942"/>
      <c r="K34" s="943"/>
      <c r="L34" s="943"/>
      <c r="M34" s="944"/>
      <c r="N34" s="423"/>
    </row>
    <row r="35" spans="1:14" s="20" customFormat="1" ht="18" customHeight="1" x14ac:dyDescent="0.25">
      <c r="B35" s="958" t="s">
        <v>8</v>
      </c>
      <c r="D35" s="94"/>
      <c r="E35" s="954" t="s">
        <v>122</v>
      </c>
      <c r="F35" s="94"/>
      <c r="G35" s="846" t="s">
        <v>217</v>
      </c>
      <c r="H35" s="846"/>
      <c r="I35" s="284"/>
      <c r="J35" s="945" t="s">
        <v>414</v>
      </c>
      <c r="K35" s="946"/>
      <c r="L35" s="946"/>
      <c r="M35" s="947"/>
      <c r="N35" s="424"/>
    </row>
    <row r="36" spans="1:14" s="20" customFormat="1" ht="18" customHeight="1" x14ac:dyDescent="0.25">
      <c r="B36" s="958"/>
      <c r="D36" s="94"/>
      <c r="E36" s="954"/>
      <c r="F36" s="94"/>
      <c r="G36" s="846"/>
      <c r="H36" s="846"/>
      <c r="I36" s="284"/>
      <c r="J36" s="948"/>
      <c r="K36" s="949"/>
      <c r="L36" s="949"/>
      <c r="M36" s="950"/>
      <c r="N36" s="424"/>
    </row>
    <row r="37" spans="1:14" s="20" customFormat="1" ht="18" customHeight="1" x14ac:dyDescent="0.25">
      <c r="B37" s="958"/>
      <c r="D37" s="94"/>
      <c r="E37" s="954"/>
      <c r="F37" s="94"/>
      <c r="G37" s="846"/>
      <c r="H37" s="846"/>
      <c r="I37" s="284"/>
      <c r="J37" s="948" t="s">
        <v>299</v>
      </c>
      <c r="K37" s="949"/>
      <c r="L37" s="949"/>
      <c r="M37" s="950"/>
      <c r="N37" s="424"/>
    </row>
    <row r="38" spans="1:14" s="20" customFormat="1" ht="18" customHeight="1" x14ac:dyDescent="0.25">
      <c r="B38" s="958"/>
      <c r="D38" s="94"/>
      <c r="E38" s="954"/>
      <c r="F38" s="94"/>
      <c r="G38" s="846"/>
      <c r="H38" s="846"/>
      <c r="I38" s="284"/>
      <c r="J38" s="948"/>
      <c r="K38" s="949"/>
      <c r="L38" s="949"/>
      <c r="M38" s="950"/>
      <c r="N38" s="424"/>
    </row>
    <row r="39" spans="1:14" s="20" customFormat="1" ht="18" customHeight="1" x14ac:dyDescent="0.25">
      <c r="B39" s="958"/>
      <c r="D39" s="94"/>
      <c r="E39" s="954"/>
      <c r="F39" s="94"/>
      <c r="G39" s="846"/>
      <c r="H39" s="846"/>
      <c r="I39" s="284"/>
      <c r="J39" s="948"/>
      <c r="K39" s="949"/>
      <c r="L39" s="949"/>
      <c r="M39" s="950"/>
      <c r="N39" s="424"/>
    </row>
    <row r="40" spans="1:14" s="20" customFormat="1" ht="18" customHeight="1" x14ac:dyDescent="0.25">
      <c r="B40" s="958"/>
      <c r="D40" s="94"/>
      <c r="E40" s="954"/>
      <c r="F40" s="94"/>
      <c r="G40" s="846"/>
      <c r="H40" s="846"/>
      <c r="I40" s="284"/>
      <c r="J40" s="948"/>
      <c r="K40" s="949"/>
      <c r="L40" s="949"/>
      <c r="M40" s="950"/>
      <c r="N40" s="424"/>
    </row>
    <row r="41" spans="1:14" s="20" customFormat="1" ht="6" customHeight="1" x14ac:dyDescent="0.25">
      <c r="B41" s="387"/>
      <c r="D41" s="386"/>
      <c r="E41" s="386"/>
      <c r="F41" s="386"/>
      <c r="G41" s="388"/>
      <c r="H41" s="388"/>
      <c r="I41" s="284"/>
      <c r="J41" s="951"/>
      <c r="K41" s="952"/>
      <c r="L41" s="952"/>
      <c r="M41" s="953"/>
      <c r="N41" s="424"/>
    </row>
    <row r="42" spans="1:14" s="114" customFormat="1" ht="6" customHeight="1" x14ac:dyDescent="0.25">
      <c r="B42" s="231"/>
      <c r="C42" s="118"/>
      <c r="D42" s="113"/>
      <c r="E42" s="119"/>
      <c r="F42" s="113"/>
      <c r="G42" s="231"/>
      <c r="H42" s="231"/>
      <c r="J42" s="231"/>
      <c r="K42" s="231"/>
      <c r="L42" s="231"/>
      <c r="M42" s="231"/>
    </row>
    <row r="43" spans="1:14" s="20" customFormat="1" ht="18" customHeight="1" x14ac:dyDescent="0.25">
      <c r="B43" s="960" t="s">
        <v>9</v>
      </c>
      <c r="C43" s="960"/>
      <c r="D43" s="94"/>
      <c r="F43" s="94"/>
      <c r="I43" s="114"/>
    </row>
    <row r="44" spans="1:14" s="20" customFormat="1" ht="18" customHeight="1" x14ac:dyDescent="0.25">
      <c r="B44" s="961" t="s">
        <v>135</v>
      </c>
      <c r="C44" s="961"/>
      <c r="D44" s="94"/>
      <c r="E44" s="971" t="s">
        <v>136</v>
      </c>
      <c r="F44" s="94"/>
      <c r="G44" s="954" t="s">
        <v>214</v>
      </c>
      <c r="H44" s="954"/>
      <c r="I44" s="113"/>
      <c r="J44" s="930" t="s">
        <v>290</v>
      </c>
      <c r="K44" s="931"/>
      <c r="L44" s="931"/>
      <c r="M44" s="932"/>
      <c r="N44" s="436"/>
    </row>
    <row r="45" spans="1:14" s="20" customFormat="1" ht="18" customHeight="1" x14ac:dyDescent="0.25">
      <c r="B45" s="961"/>
      <c r="C45" s="961"/>
      <c r="D45" s="94"/>
      <c r="E45" s="971"/>
      <c r="F45" s="94"/>
      <c r="G45" s="954"/>
      <c r="H45" s="954"/>
      <c r="I45" s="113"/>
      <c r="J45" s="936"/>
      <c r="K45" s="937"/>
      <c r="L45" s="937"/>
      <c r="M45" s="938"/>
      <c r="N45" s="436"/>
    </row>
    <row r="46" spans="1:14" s="114" customFormat="1" ht="6" customHeight="1" x14ac:dyDescent="0.25">
      <c r="B46" s="231"/>
      <c r="C46" s="120"/>
      <c r="D46" s="113"/>
      <c r="E46" s="121"/>
      <c r="F46" s="113"/>
      <c r="G46" s="230"/>
      <c r="H46" s="230"/>
      <c r="I46" s="113"/>
      <c r="J46" s="230"/>
      <c r="K46" s="390"/>
      <c r="L46" s="390"/>
      <c r="M46" s="390"/>
      <c r="N46" s="113"/>
    </row>
    <row r="47" spans="1:14" s="20" customFormat="1" ht="18" customHeight="1" x14ac:dyDescent="0.25">
      <c r="B47" s="961" t="s">
        <v>0</v>
      </c>
      <c r="C47" s="961"/>
      <c r="D47" s="94"/>
      <c r="E47" s="959" t="s">
        <v>142</v>
      </c>
      <c r="F47" s="94"/>
      <c r="G47" s="954" t="s">
        <v>215</v>
      </c>
      <c r="H47" s="954"/>
      <c r="I47" s="113"/>
      <c r="J47" s="930" t="s">
        <v>293</v>
      </c>
      <c r="K47" s="931"/>
      <c r="L47" s="931"/>
      <c r="M47" s="932"/>
      <c r="N47" s="436"/>
    </row>
    <row r="48" spans="1:14" s="20" customFormat="1" ht="18" customHeight="1" x14ac:dyDescent="0.25">
      <c r="B48" s="961"/>
      <c r="C48" s="961"/>
      <c r="D48" s="94"/>
      <c r="E48" s="959"/>
      <c r="F48" s="94"/>
      <c r="G48" s="954"/>
      <c r="H48" s="954"/>
      <c r="I48" s="113"/>
      <c r="J48" s="936"/>
      <c r="K48" s="937"/>
      <c r="L48" s="937"/>
      <c r="M48" s="938"/>
      <c r="N48" s="436"/>
    </row>
    <row r="49" spans="1:14" s="20" customFormat="1" ht="6" customHeight="1" x14ac:dyDescent="0.25">
      <c r="B49" s="231"/>
      <c r="C49" s="120"/>
      <c r="D49" s="229"/>
      <c r="E49" s="289"/>
      <c r="F49" s="229"/>
      <c r="G49" s="956"/>
      <c r="H49" s="956"/>
      <c r="I49" s="113"/>
      <c r="J49" s="438"/>
      <c r="K49" s="438"/>
      <c r="L49" s="438"/>
      <c r="M49" s="438"/>
      <c r="N49" s="288"/>
    </row>
    <row r="50" spans="1:14" s="20" customFormat="1" ht="18" customHeight="1" x14ac:dyDescent="0.2">
      <c r="B50" s="957" t="s">
        <v>2</v>
      </c>
      <c r="C50" s="957"/>
      <c r="D50" s="94"/>
      <c r="E50" s="83" t="s">
        <v>138</v>
      </c>
      <c r="F50" s="94"/>
      <c r="G50" s="955" t="s">
        <v>216</v>
      </c>
      <c r="H50" s="955"/>
      <c r="I50" s="197"/>
      <c r="J50" s="930" t="s">
        <v>141</v>
      </c>
      <c r="K50" s="931"/>
      <c r="L50" s="931"/>
      <c r="M50" s="932"/>
      <c r="N50" s="436"/>
    </row>
    <row r="51" spans="1:14" s="20" customFormat="1" ht="18" customHeight="1" x14ac:dyDescent="0.2">
      <c r="B51" s="957" t="s">
        <v>137</v>
      </c>
      <c r="C51" s="957"/>
      <c r="D51" s="94"/>
      <c r="E51" s="83" t="s">
        <v>139</v>
      </c>
      <c r="F51" s="94"/>
      <c r="G51" s="955"/>
      <c r="H51" s="955"/>
      <c r="I51" s="197"/>
      <c r="J51" s="933"/>
      <c r="K51" s="934"/>
      <c r="L51" s="934"/>
      <c r="M51" s="935"/>
      <c r="N51" s="436"/>
    </row>
    <row r="52" spans="1:14" s="20" customFormat="1" ht="18" customHeight="1" x14ac:dyDescent="0.2">
      <c r="B52" s="957" t="s">
        <v>17</v>
      </c>
      <c r="C52" s="957"/>
      <c r="D52" s="94"/>
      <c r="E52" s="83" t="s">
        <v>140</v>
      </c>
      <c r="F52" s="94"/>
      <c r="G52" s="955"/>
      <c r="H52" s="955"/>
      <c r="I52" s="197"/>
      <c r="J52" s="936"/>
      <c r="K52" s="937"/>
      <c r="L52" s="937"/>
      <c r="M52" s="938"/>
      <c r="N52" s="436"/>
    </row>
    <row r="53" spans="1:14" s="114" customFormat="1" ht="6" customHeight="1" x14ac:dyDescent="0.2">
      <c r="C53" s="74"/>
      <c r="D53" s="113"/>
      <c r="E53" s="226"/>
      <c r="F53" s="113"/>
      <c r="G53" s="197"/>
      <c r="H53" s="197"/>
      <c r="I53" s="197"/>
      <c r="J53" s="374"/>
      <c r="K53" s="374"/>
      <c r="L53" s="374"/>
      <c r="M53" s="374"/>
      <c r="N53" s="374"/>
    </row>
    <row r="54" spans="1:14" s="114" customFormat="1" ht="6" customHeight="1" x14ac:dyDescent="0.25">
      <c r="B54" s="231"/>
      <c r="C54" s="118"/>
      <c r="D54" s="113"/>
      <c r="E54" s="119"/>
      <c r="F54" s="113"/>
      <c r="G54" s="231"/>
      <c r="H54" s="231"/>
      <c r="J54" s="231"/>
      <c r="K54" s="231"/>
      <c r="L54" s="231"/>
      <c r="M54" s="231"/>
    </row>
    <row r="55" spans="1:14" ht="18" customHeight="1" x14ac:dyDescent="0.25">
      <c r="A55"/>
      <c r="B55" s="16"/>
      <c r="C55" s="16"/>
      <c r="D55" s="14"/>
      <c r="E55" s="924" t="s">
        <v>233</v>
      </c>
      <c r="F55" s="924"/>
      <c r="G55" s="929"/>
      <c r="H55" s="929"/>
      <c r="I55" s="929"/>
      <c r="J55" s="929"/>
      <c r="K55" s="426"/>
      <c r="L55" s="426"/>
      <c r="M55" s="426"/>
      <c r="N55" s="388"/>
    </row>
    <row r="56" spans="1:14" ht="6" customHeight="1" x14ac:dyDescent="0.25">
      <c r="A56"/>
      <c r="B56" s="120"/>
      <c r="C56" s="439"/>
      <c r="D56" s="1"/>
      <c r="E56" s="440"/>
      <c r="F56" s="46"/>
      <c r="G56" s="439"/>
      <c r="H56" s="439"/>
      <c r="I56" s="439"/>
      <c r="J56" s="439"/>
      <c r="K56" s="439"/>
      <c r="L56" s="439"/>
      <c r="M56" s="439"/>
    </row>
    <row r="57" spans="1:14" ht="18" customHeight="1" x14ac:dyDescent="0.25">
      <c r="A57"/>
      <c r="B57" s="74"/>
      <c r="D57" s="14"/>
      <c r="F57" s="75"/>
    </row>
    <row r="58" spans="1:14" ht="18" customHeight="1" x14ac:dyDescent="0.25">
      <c r="A58"/>
      <c r="B58" s="74"/>
      <c r="D58" s="14"/>
      <c r="F58" s="75"/>
      <c r="G58" s="384"/>
      <c r="I58" s="285"/>
      <c r="N58" s="227"/>
    </row>
    <row r="59" spans="1:14" ht="18" customHeight="1" x14ac:dyDescent="0.25">
      <c r="A59"/>
      <c r="B59" s="74"/>
      <c r="D59" s="14"/>
      <c r="F59" s="75"/>
      <c r="G59" s="384"/>
      <c r="H59" s="227"/>
      <c r="I59" s="285"/>
    </row>
    <row r="60" spans="1:14" ht="18" customHeight="1" x14ac:dyDescent="0.25">
      <c r="A60"/>
      <c r="B60" s="3"/>
      <c r="C60" s="3"/>
      <c r="E60" s="82"/>
      <c r="G60" s="293"/>
    </row>
    <row r="61" spans="1:14" ht="18" customHeight="1" x14ac:dyDescent="0.25">
      <c r="A61"/>
      <c r="B61" s="72"/>
      <c r="E61" s="82"/>
    </row>
    <row r="62" spans="1:14" ht="18" customHeight="1" x14ac:dyDescent="0.25">
      <c r="A62"/>
      <c r="B62" s="2"/>
      <c r="D62" s="69"/>
      <c r="F62" s="2"/>
    </row>
    <row r="63" spans="1:14" ht="18" customHeight="1" x14ac:dyDescent="0.25">
      <c r="A63"/>
      <c r="B63" s="3"/>
      <c r="C63" s="3"/>
      <c r="E63" s="82"/>
    </row>
    <row r="64" spans="1:14" ht="18" customHeight="1" x14ac:dyDescent="0.25">
      <c r="A64"/>
      <c r="B64" s="16"/>
      <c r="E64" s="82"/>
      <c r="H64" s="228"/>
    </row>
    <row r="65" spans="1:14" ht="18" customHeight="1" x14ac:dyDescent="0.25">
      <c r="A65"/>
      <c r="B65" s="1"/>
      <c r="D65" s="69"/>
    </row>
    <row r="66" spans="1:14" ht="18" customHeight="1" x14ac:dyDescent="0.25">
      <c r="A66"/>
      <c r="B66" s="19"/>
      <c r="C66" s="8"/>
      <c r="D66" s="8"/>
      <c r="H66" s="232"/>
    </row>
    <row r="67" spans="1:14" ht="18" customHeight="1" x14ac:dyDescent="0.25">
      <c r="A67"/>
      <c r="B67" s="88"/>
    </row>
    <row r="68" spans="1:14" ht="18" customHeight="1" x14ac:dyDescent="0.25">
      <c r="A68"/>
      <c r="B68" s="88"/>
    </row>
    <row r="69" spans="1:14" ht="18" customHeight="1" x14ac:dyDescent="0.25">
      <c r="A69"/>
      <c r="B69" s="88"/>
      <c r="G69" s="73"/>
      <c r="H69" s="102"/>
      <c r="I69" s="286"/>
      <c r="J69" s="102"/>
      <c r="K69" s="102"/>
      <c r="L69" s="102"/>
      <c r="M69" s="102"/>
      <c r="N69" s="102"/>
    </row>
    <row r="70" spans="1:14" ht="18" customHeight="1" x14ac:dyDescent="0.25">
      <c r="A70"/>
      <c r="B70" s="88"/>
    </row>
    <row r="71" spans="1:14" ht="18" customHeight="1" x14ac:dyDescent="0.25">
      <c r="A71"/>
      <c r="B71" s="88"/>
      <c r="G71" s="25"/>
      <c r="H71" s="232"/>
      <c r="I71" s="287"/>
      <c r="J71" s="232"/>
      <c r="K71" s="232"/>
      <c r="L71" s="232"/>
      <c r="M71" s="232"/>
      <c r="N71" s="232"/>
    </row>
    <row r="72" spans="1:14" ht="18" customHeight="1" x14ac:dyDescent="0.25">
      <c r="A72"/>
      <c r="B72" s="88"/>
      <c r="E72" s="73"/>
    </row>
    <row r="73" spans="1:14" ht="18" customHeight="1" x14ac:dyDescent="0.25">
      <c r="A73"/>
      <c r="B73" s="88"/>
    </row>
    <row r="74" spans="1:14" x14ac:dyDescent="0.25">
      <c r="A74"/>
      <c r="B74" s="88"/>
      <c r="F74" s="73"/>
    </row>
    <row r="75" spans="1:14" x14ac:dyDescent="0.25">
      <c r="A75"/>
      <c r="B75" s="88"/>
    </row>
    <row r="76" spans="1:14" x14ac:dyDescent="0.25">
      <c r="A76"/>
      <c r="B76" s="88"/>
    </row>
    <row r="77" spans="1:14" x14ac:dyDescent="0.25">
      <c r="A77"/>
      <c r="B77" s="88"/>
      <c r="H77"/>
      <c r="I77"/>
      <c r="J77"/>
      <c r="N77"/>
    </row>
  </sheetData>
  <sheetProtection algorithmName="SHA-512" hashValue="504BxLioLnYBxmth2yq5bTzNu8CyDYZfkc3o2VTiKSb4cpDROiYnOzCiVHpdG7MCm5NKR27QYlfMg2dc7ynQag==" saltValue="K/y39KwMfT6CNkhHBxLfKQ==" spinCount="100000" sheet="1" objects="1" scenarios="1"/>
  <mergeCells count="52">
    <mergeCell ref="E55:F55"/>
    <mergeCell ref="B6:J6"/>
    <mergeCell ref="L2:M2"/>
    <mergeCell ref="E44:E45"/>
    <mergeCell ref="B2:E2"/>
    <mergeCell ref="G3:H3"/>
    <mergeCell ref="G4:H4"/>
    <mergeCell ref="G2:H2"/>
    <mergeCell ref="G17:H17"/>
    <mergeCell ref="G20:H24"/>
    <mergeCell ref="B3:E3"/>
    <mergeCell ref="B4:E4"/>
    <mergeCell ref="B5:E5"/>
    <mergeCell ref="G16:H16"/>
    <mergeCell ref="B7:E7"/>
    <mergeCell ref="B11:E11"/>
    <mergeCell ref="B19:B24"/>
    <mergeCell ref="B17:C17"/>
    <mergeCell ref="E20:E24"/>
    <mergeCell ref="B8:H9"/>
    <mergeCell ref="B10:H10"/>
    <mergeCell ref="B14:M14"/>
    <mergeCell ref="B12:M12"/>
    <mergeCell ref="B13:M13"/>
    <mergeCell ref="J16:M16"/>
    <mergeCell ref="B51:C51"/>
    <mergeCell ref="B52:C52"/>
    <mergeCell ref="G26:H27"/>
    <mergeCell ref="G29:H33"/>
    <mergeCell ref="G35:H40"/>
    <mergeCell ref="B35:B40"/>
    <mergeCell ref="E47:E48"/>
    <mergeCell ref="E26:E27"/>
    <mergeCell ref="E29:E33"/>
    <mergeCell ref="B29:B33"/>
    <mergeCell ref="E35:E40"/>
    <mergeCell ref="B26:C27"/>
    <mergeCell ref="B43:C43"/>
    <mergeCell ref="B44:C45"/>
    <mergeCell ref="B47:C48"/>
    <mergeCell ref="B50:C50"/>
    <mergeCell ref="G55:J55"/>
    <mergeCell ref="J50:M52"/>
    <mergeCell ref="J19:M34"/>
    <mergeCell ref="J35:M36"/>
    <mergeCell ref="J37:M41"/>
    <mergeCell ref="G47:H48"/>
    <mergeCell ref="G50:H52"/>
    <mergeCell ref="G49:H49"/>
    <mergeCell ref="J44:M45"/>
    <mergeCell ref="J47:M48"/>
    <mergeCell ref="G44:H45"/>
  </mergeCells>
  <hyperlinks>
    <hyperlink ref="G4" location="'Cost schedule'!D1" display="Link to complete price schedule"/>
    <hyperlink ref="G3" location="'Equipment &amp; Installation'!A1" display="Equipment &amp; Installation"/>
    <hyperlink ref="G2" location="Guidance!C4" display="General guidance"/>
    <hyperlink ref="G3:H3" location="'Equipment &amp; Installation'!C7" display="Back to CALC. Equipment &amp; Installation"/>
    <hyperlink ref="G4:H4" location="'Cost schedule'!H2" display="Link to complete price schedule"/>
    <hyperlink ref="G2:H2" location="Guidance!C4" display="Back to Guidance"/>
    <hyperlink ref="L2" location="'All info links'!F6" display="All info links"/>
    <hyperlink ref="E55" location="'Equipment &amp; Installation'!A1" display="Equipment &amp; Installation"/>
    <hyperlink ref="E55:F55" location="'Equipment &amp; Installation'!C59" display="Back to CALC. Equipment &amp; Installation"/>
    <hyperlink ref="L4:N4" location="'SIM cards &amp; data'!C13" display="CALC. SIM cards &amp; data handling"/>
    <hyperlink ref="L5:N5" location="'Additional platform services'!C15" display="CALC. Additional platform services"/>
    <hyperlink ref="L3:N3" location="'Platform + officer support'!A1" display="CALC. Platform &amp; officer support"/>
    <hyperlink ref="L5" location="'Automated alerts'!A1" display="CALC. Additional platform services"/>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showRowColHeaders="0" zoomScale="85" zoomScaleNormal="85" workbookViewId="0">
      <selection activeCell="O2" sqref="O2"/>
    </sheetView>
  </sheetViews>
  <sheetFormatPr defaultColWidth="9.140625" defaultRowHeight="15" x14ac:dyDescent="0.25"/>
  <cols>
    <col min="1" max="1" width="2.7109375" style="88" customWidth="1"/>
    <col min="2" max="2" width="31.42578125" style="88" customWidth="1"/>
    <col min="3" max="3" width="1" style="88" customWidth="1"/>
    <col min="4" max="4" width="34.28515625" style="88" customWidth="1"/>
    <col min="5" max="5" width="26" style="88" customWidth="1"/>
    <col min="6" max="6" width="13" style="88" customWidth="1"/>
    <col min="7" max="7" width="2.28515625" style="237" customWidth="1"/>
    <col min="8" max="8" width="1" style="22" customWidth="1"/>
    <col min="9" max="9" width="3.28515625" style="88" customWidth="1"/>
    <col min="10" max="10" width="56.85546875" style="88" customWidth="1"/>
    <col min="11" max="11" width="9" style="237" customWidth="1"/>
    <col min="12" max="12" width="14.140625" style="88" customWidth="1"/>
    <col min="13" max="13" width="5.5703125" style="88" customWidth="1"/>
    <col min="14" max="14" width="5.7109375" style="88" bestFit="1" customWidth="1"/>
    <col min="15" max="15" width="37" style="88" customWidth="1"/>
    <col min="16" max="16384" width="9.140625" style="88"/>
  </cols>
  <sheetData>
    <row r="1" spans="1:17" s="237" customFormat="1" x14ac:dyDescent="0.25">
      <c r="H1" s="22"/>
    </row>
    <row r="2" spans="1:17" ht="20.100000000000001" customHeight="1" x14ac:dyDescent="0.25">
      <c r="B2" s="977" t="s">
        <v>192</v>
      </c>
      <c r="C2" s="977"/>
      <c r="D2" s="977"/>
      <c r="E2" s="328" t="s">
        <v>99</v>
      </c>
      <c r="F2" s="352"/>
      <c r="G2" s="108"/>
      <c r="H2" s="108"/>
      <c r="J2" s="776" t="s">
        <v>70</v>
      </c>
      <c r="O2" s="377" t="s">
        <v>205</v>
      </c>
    </row>
    <row r="3" spans="1:17" ht="20.100000000000001" customHeight="1" x14ac:dyDescent="0.25">
      <c r="O3" s="524" t="s">
        <v>263</v>
      </c>
    </row>
    <row r="4" spans="1:17" ht="20.100000000000001" customHeight="1" x14ac:dyDescent="0.25">
      <c r="B4" s="978" t="s">
        <v>429</v>
      </c>
      <c r="C4" s="978"/>
      <c r="D4" s="978"/>
      <c r="E4" s="978"/>
      <c r="F4" s="978"/>
      <c r="G4" s="978"/>
      <c r="H4" s="186"/>
      <c r="I4" s="185"/>
      <c r="K4" s="281" t="s">
        <v>71</v>
      </c>
      <c r="M4" s="242"/>
      <c r="N4" s="242"/>
      <c r="O4" s="335" t="s">
        <v>288</v>
      </c>
      <c r="Q4" s="524"/>
    </row>
    <row r="5" spans="1:17" s="237" customFormat="1" ht="20.100000000000001" customHeight="1" x14ac:dyDescent="0.25">
      <c r="B5" s="978" t="s">
        <v>428</v>
      </c>
      <c r="C5" s="978"/>
      <c r="D5" s="978"/>
      <c r="E5" s="978"/>
      <c r="F5" s="978"/>
      <c r="G5" s="978"/>
      <c r="H5" s="186"/>
      <c r="I5" s="244"/>
      <c r="J5" s="788" t="s">
        <v>431</v>
      </c>
      <c r="K5" s="21" t="s">
        <v>152</v>
      </c>
      <c r="O5" s="524" t="s">
        <v>288</v>
      </c>
    </row>
    <row r="6" spans="1:17" ht="20.100000000000001" customHeight="1" x14ac:dyDescent="0.25">
      <c r="B6" s="979" t="s">
        <v>430</v>
      </c>
      <c r="C6" s="979"/>
      <c r="D6" s="979"/>
      <c r="E6" s="979"/>
      <c r="F6" s="979"/>
      <c r="G6" s="979"/>
      <c r="H6" s="187"/>
      <c r="I6" s="182"/>
      <c r="K6" s="21" t="s">
        <v>153</v>
      </c>
      <c r="O6" s="524" t="s">
        <v>455</v>
      </c>
    </row>
    <row r="7" spans="1:17" ht="20.100000000000001" customHeight="1" x14ac:dyDescent="0.25">
      <c r="H7" s="183"/>
    </row>
    <row r="8" spans="1:17" ht="20.100000000000001" customHeight="1" x14ac:dyDescent="0.25">
      <c r="A8" s="182"/>
      <c r="B8" s="243" t="s">
        <v>179</v>
      </c>
      <c r="C8" s="243"/>
      <c r="D8" s="243"/>
      <c r="E8" s="243"/>
      <c r="F8" s="243"/>
      <c r="G8" s="243"/>
      <c r="H8" s="187"/>
      <c r="O8" s="335"/>
    </row>
    <row r="9" spans="1:17" ht="20.100000000000001" customHeight="1" x14ac:dyDescent="0.25">
      <c r="A9" s="107"/>
      <c r="B9" s="42" t="s">
        <v>180</v>
      </c>
      <c r="C9" s="189"/>
      <c r="D9" s="42" t="s">
        <v>181</v>
      </c>
      <c r="E9" s="104"/>
      <c r="F9" s="104"/>
      <c r="G9" s="240"/>
      <c r="H9" s="188"/>
      <c r="O9" s="335"/>
    </row>
    <row r="10" spans="1:17" ht="20.100000000000001" customHeight="1" x14ac:dyDescent="0.25">
      <c r="B10" s="785" t="s">
        <v>185</v>
      </c>
      <c r="C10" s="786"/>
      <c r="D10" s="787" t="s">
        <v>162</v>
      </c>
      <c r="E10" s="110"/>
      <c r="F10" s="110"/>
      <c r="G10" s="234"/>
      <c r="H10" s="183"/>
    </row>
    <row r="11" spans="1:17" ht="20.100000000000001" customHeight="1" x14ac:dyDescent="0.25">
      <c r="B11" s="8" t="s">
        <v>432</v>
      </c>
      <c r="C11" s="785"/>
      <c r="D11" s="787" t="s">
        <v>162</v>
      </c>
      <c r="E11" s="110"/>
      <c r="F11" s="110"/>
      <c r="G11" s="234"/>
      <c r="H11" s="183"/>
    </row>
    <row r="12" spans="1:17" ht="20.100000000000001" customHeight="1" x14ac:dyDescent="0.25">
      <c r="B12" s="68" t="s">
        <v>186</v>
      </c>
      <c r="C12" s="8"/>
      <c r="D12" s="787" t="s">
        <v>162</v>
      </c>
      <c r="E12" s="110"/>
      <c r="F12" s="110"/>
      <c r="G12" s="234"/>
      <c r="H12" s="183"/>
      <c r="J12" s="237" t="s">
        <v>336</v>
      </c>
    </row>
    <row r="13" spans="1:17" ht="20.100000000000001" customHeight="1" x14ac:dyDescent="0.25">
      <c r="B13" s="8" t="s">
        <v>187</v>
      </c>
      <c r="C13" s="68"/>
      <c r="D13" s="787" t="s">
        <v>182</v>
      </c>
      <c r="E13" s="110"/>
      <c r="F13" s="110"/>
      <c r="G13" s="234"/>
      <c r="H13" s="183"/>
      <c r="L13" s="781"/>
      <c r="M13" s="782"/>
    </row>
    <row r="14" spans="1:17" ht="20.100000000000001" customHeight="1" x14ac:dyDescent="0.25">
      <c r="B14" s="8" t="s">
        <v>188</v>
      </c>
      <c r="C14" s="8"/>
      <c r="D14" s="787" t="s">
        <v>182</v>
      </c>
      <c r="E14" s="110"/>
      <c r="F14" s="110"/>
      <c r="G14" s="234"/>
      <c r="H14" s="183"/>
      <c r="J14" s="237"/>
      <c r="L14" s="782"/>
      <c r="M14" s="782"/>
    </row>
    <row r="15" spans="1:17" ht="20.100000000000001" customHeight="1" x14ac:dyDescent="0.25">
      <c r="B15" s="8" t="s">
        <v>189</v>
      </c>
      <c r="C15" s="8"/>
      <c r="D15" s="787" t="s">
        <v>183</v>
      </c>
      <c r="E15" s="110"/>
      <c r="F15" s="110"/>
      <c r="G15" s="234"/>
      <c r="H15" s="183"/>
      <c r="L15" s="782"/>
      <c r="M15" s="782"/>
    </row>
    <row r="16" spans="1:17" ht="20.100000000000001" customHeight="1" x14ac:dyDescent="0.25">
      <c r="A16" s="22"/>
      <c r="B16" s="109" t="s">
        <v>190</v>
      </c>
      <c r="C16" s="8"/>
      <c r="D16" s="787" t="s">
        <v>391</v>
      </c>
      <c r="E16" s="110"/>
      <c r="F16" s="110"/>
      <c r="G16" s="234"/>
      <c r="H16" s="183"/>
      <c r="L16" s="783"/>
      <c r="M16" s="784"/>
    </row>
    <row r="17" spans="1:16" ht="20.100000000000001" customHeight="1" x14ac:dyDescent="0.25">
      <c r="B17" s="109" t="s">
        <v>191</v>
      </c>
      <c r="C17" s="109"/>
      <c r="D17" s="235" t="s">
        <v>184</v>
      </c>
      <c r="E17" s="110"/>
      <c r="F17" s="110"/>
      <c r="G17" s="234"/>
      <c r="H17" s="183"/>
    </row>
    <row r="18" spans="1:16" ht="20.100000000000001" customHeight="1" x14ac:dyDescent="0.25">
      <c r="E18" s="235"/>
      <c r="F18" s="235"/>
      <c r="G18" s="235"/>
      <c r="H18" s="183"/>
    </row>
    <row r="19" spans="1:16" s="103" customFormat="1" ht="20.100000000000001" customHeight="1" x14ac:dyDescent="0.25">
      <c r="C19" s="109"/>
      <c r="G19" s="237"/>
      <c r="H19" s="183"/>
      <c r="K19" s="237"/>
    </row>
    <row r="20" spans="1:16" s="103" customFormat="1" ht="6" customHeight="1" x14ac:dyDescent="0.25">
      <c r="A20" s="22"/>
      <c r="B20" s="183"/>
      <c r="C20" s="183"/>
      <c r="D20" s="183"/>
      <c r="E20" s="183"/>
      <c r="F20" s="183"/>
      <c r="G20" s="183"/>
      <c r="H20" s="22"/>
      <c r="I20" s="183"/>
      <c r="J20" s="183"/>
      <c r="K20" s="183"/>
      <c r="L20" s="183"/>
      <c r="M20" s="183"/>
      <c r="N20" s="183"/>
    </row>
    <row r="21" spans="1:16" s="22" customFormat="1" ht="10.5" customHeight="1" x14ac:dyDescent="0.25">
      <c r="H21" s="183"/>
    </row>
    <row r="22" spans="1:16" ht="15.75" x14ac:dyDescent="0.25">
      <c r="A22" s="236"/>
      <c r="B22" s="927" t="s">
        <v>193</v>
      </c>
      <c r="C22" s="927"/>
      <c r="D22" s="927"/>
      <c r="E22" s="927"/>
      <c r="H22" s="183"/>
      <c r="J22" s="777" t="s">
        <v>433</v>
      </c>
      <c r="K22" s="249"/>
      <c r="L22" s="249"/>
      <c r="M22" s="249"/>
      <c r="N22" s="249"/>
    </row>
    <row r="23" spans="1:16" x14ac:dyDescent="0.25">
      <c r="B23" s="981" t="s">
        <v>325</v>
      </c>
      <c r="C23" s="981"/>
      <c r="D23" s="981"/>
      <c r="E23" s="980" t="s">
        <v>156</v>
      </c>
      <c r="F23" s="980"/>
      <c r="H23" s="183"/>
      <c r="J23" s="236"/>
      <c r="K23" s="236"/>
      <c r="L23" s="236"/>
      <c r="M23" s="236"/>
      <c r="N23" s="236"/>
    </row>
    <row r="24" spans="1:16" x14ac:dyDescent="0.25">
      <c r="B24" s="237" t="s">
        <v>337</v>
      </c>
      <c r="E24" s="90" t="s">
        <v>71</v>
      </c>
      <c r="H24" s="183"/>
      <c r="O24" s="245"/>
    </row>
    <row r="25" spans="1:16" x14ac:dyDescent="0.25">
      <c r="D25" s="91"/>
      <c r="E25" s="21" t="s">
        <v>154</v>
      </c>
      <c r="H25" s="183"/>
      <c r="O25" s="976"/>
      <c r="P25" s="976"/>
    </row>
    <row r="26" spans="1:16" ht="15" customHeight="1" x14ac:dyDescent="0.3">
      <c r="E26" s="21" t="s">
        <v>207</v>
      </c>
      <c r="H26" s="184"/>
      <c r="L26" s="22" t="s">
        <v>37</v>
      </c>
      <c r="O26" s="241"/>
      <c r="P26" s="241"/>
    </row>
    <row r="27" spans="1:16" s="22" customFormat="1" x14ac:dyDescent="0.25">
      <c r="D27" s="237" t="s">
        <v>338</v>
      </c>
      <c r="E27" s="88"/>
      <c r="H27" s="183"/>
      <c r="O27" s="246"/>
      <c r="P27" s="237"/>
    </row>
    <row r="28" spans="1:16" ht="15.75" customHeight="1" x14ac:dyDescent="0.25">
      <c r="D28" s="237"/>
      <c r="E28" s="275"/>
      <c r="F28" s="81"/>
      <c r="G28" s="88"/>
      <c r="H28" s="183"/>
      <c r="L28" s="281" t="s">
        <v>72</v>
      </c>
      <c r="O28" s="237"/>
      <c r="P28" s="237"/>
    </row>
    <row r="29" spans="1:16" x14ac:dyDescent="0.25">
      <c r="E29" s="81"/>
      <c r="F29" s="81"/>
      <c r="G29" s="88"/>
      <c r="H29" s="183"/>
      <c r="L29" s="21" t="s">
        <v>154</v>
      </c>
      <c r="O29" s="237"/>
      <c r="P29" s="237"/>
    </row>
    <row r="30" spans="1:16" ht="15.75" customHeight="1" x14ac:dyDescent="0.25">
      <c r="E30" s="81"/>
      <c r="F30" s="81"/>
      <c r="G30" s="88"/>
      <c r="H30" s="183"/>
      <c r="I30" s="237"/>
      <c r="L30" s="21" t="s">
        <v>155</v>
      </c>
      <c r="O30" s="237"/>
      <c r="P30" s="237"/>
    </row>
    <row r="31" spans="1:16" ht="15" customHeight="1" x14ac:dyDescent="0.25">
      <c r="E31" s="81"/>
      <c r="F31" s="81"/>
      <c r="G31" s="88"/>
      <c r="H31" s="183"/>
      <c r="L31" s="21" t="s">
        <v>434</v>
      </c>
    </row>
    <row r="32" spans="1:16" ht="15.75" customHeight="1" x14ac:dyDescent="0.25">
      <c r="E32" s="276"/>
      <c r="F32" s="276"/>
      <c r="G32" s="88"/>
      <c r="H32" s="183"/>
      <c r="I32" s="89"/>
      <c r="J32" s="89"/>
      <c r="K32" s="89"/>
      <c r="M32" s="89"/>
      <c r="N32" s="89"/>
    </row>
    <row r="33" spans="2:15" ht="15" customHeight="1" x14ac:dyDescent="0.25">
      <c r="E33" s="277"/>
      <c r="F33" s="278"/>
      <c r="H33" s="183"/>
      <c r="I33" s="89"/>
      <c r="J33" s="280" t="s">
        <v>208</v>
      </c>
      <c r="K33" s="89"/>
      <c r="M33" s="89"/>
      <c r="N33" s="89"/>
      <c r="O33" s="275"/>
    </row>
    <row r="34" spans="2:15" x14ac:dyDescent="0.25">
      <c r="E34" s="22"/>
      <c r="F34" s="22"/>
      <c r="G34" s="98"/>
      <c r="H34" s="183"/>
      <c r="L34" s="275"/>
    </row>
    <row r="35" spans="2:15" ht="15.75" x14ac:dyDescent="0.25">
      <c r="B35" s="237" t="s">
        <v>339</v>
      </c>
      <c r="C35" s="22"/>
      <c r="D35" s="22"/>
      <c r="E35" s="328" t="s">
        <v>57</v>
      </c>
      <c r="F35" s="22"/>
      <c r="G35" s="98"/>
      <c r="H35" s="183"/>
      <c r="L35" s="81"/>
      <c r="N35" s="81"/>
    </row>
    <row r="36" spans="2:15" x14ac:dyDescent="0.25">
      <c r="H36" s="183"/>
      <c r="L36" s="81"/>
      <c r="N36" s="81"/>
    </row>
    <row r="37" spans="2:15" x14ac:dyDescent="0.25">
      <c r="H37" s="183"/>
      <c r="L37" s="81"/>
      <c r="N37" s="81"/>
    </row>
    <row r="38" spans="2:15" x14ac:dyDescent="0.25">
      <c r="H38" s="183"/>
      <c r="J38" s="237" t="s">
        <v>209</v>
      </c>
      <c r="L38" s="81"/>
      <c r="N38" s="81"/>
    </row>
    <row r="39" spans="2:15" x14ac:dyDescent="0.25">
      <c r="H39" s="183"/>
      <c r="L39" s="81"/>
      <c r="N39" s="81"/>
    </row>
    <row r="40" spans="2:15" x14ac:dyDescent="0.25">
      <c r="H40" s="183"/>
      <c r="L40" s="81"/>
      <c r="N40" s="81"/>
    </row>
    <row r="41" spans="2:15" x14ac:dyDescent="0.25">
      <c r="H41" s="183"/>
      <c r="L41" s="277"/>
      <c r="N41" s="278"/>
    </row>
    <row r="42" spans="2:15" x14ac:dyDescent="0.25">
      <c r="H42" s="183"/>
    </row>
    <row r="50" spans="9:14" ht="15" customHeight="1" x14ac:dyDescent="0.25">
      <c r="I50" s="105"/>
      <c r="J50" s="105"/>
      <c r="K50" s="105"/>
      <c r="L50" s="105"/>
      <c r="M50" s="105"/>
      <c r="N50" s="105"/>
    </row>
    <row r="51" spans="9:14" x14ac:dyDescent="0.25">
      <c r="I51" s="105"/>
      <c r="J51" s="105"/>
      <c r="K51" s="105"/>
      <c r="L51" s="105"/>
      <c r="M51" s="105"/>
      <c r="N51" s="105"/>
    </row>
    <row r="52" spans="9:14" ht="15" customHeight="1" x14ac:dyDescent="0.25">
      <c r="I52" s="106"/>
      <c r="J52" s="106"/>
      <c r="K52" s="106"/>
      <c r="L52" s="106"/>
      <c r="M52" s="106"/>
      <c r="N52" s="106"/>
    </row>
    <row r="53" spans="9:14" x14ac:dyDescent="0.25">
      <c r="I53" s="106"/>
      <c r="J53" s="106"/>
      <c r="K53" s="106"/>
      <c r="L53" s="106"/>
      <c r="M53" s="106"/>
      <c r="N53" s="106"/>
    </row>
    <row r="54" spans="9:14" ht="15" customHeight="1" x14ac:dyDescent="0.25">
      <c r="I54" s="107"/>
      <c r="J54" s="107"/>
      <c r="K54" s="107"/>
      <c r="L54" s="107"/>
      <c r="M54" s="107"/>
      <c r="N54" s="107"/>
    </row>
    <row r="55" spans="9:14" x14ac:dyDescent="0.25">
      <c r="I55" s="107"/>
      <c r="J55" s="107"/>
      <c r="K55" s="107"/>
      <c r="L55" s="107"/>
      <c r="M55" s="107"/>
      <c r="N55" s="107"/>
    </row>
  </sheetData>
  <sheetProtection algorithmName="SHA-512" hashValue="/CWgiUS5HfS1Rbn5ADtHSdLSVdqCfltAlxV0eMen9Kgj3v9xXEYlM2vZXhzc7nYO47alZbTzks/mQ2Yb2klZ9g==" saltValue="ZoDAaqur1jA1PfbWJb2i9w==" spinCount="100000" sheet="1" objects="1" scenarios="1"/>
  <mergeCells count="8">
    <mergeCell ref="O25:P25"/>
    <mergeCell ref="B2:D2"/>
    <mergeCell ref="B4:G4"/>
    <mergeCell ref="B5:G5"/>
    <mergeCell ref="B6:G6"/>
    <mergeCell ref="E23:F23"/>
    <mergeCell ref="B22:E22"/>
    <mergeCell ref="B23:D23"/>
  </mergeCells>
  <hyperlinks>
    <hyperlink ref="J2" location="'Equipment &amp; Installation'!C9" display="Back to Equipment &amp; Installation calculator"/>
    <hyperlink ref="E2" location="Guidance!C4" display="General guidance"/>
    <hyperlink ref="E2:F2" location="Guidance!C4" display="Back to Guidance"/>
    <hyperlink ref="E35" location="Monitoring!B2" display="Back to top"/>
    <hyperlink ref="O2" location="'All info links'!F8" display="All info links"/>
    <hyperlink ref="O4" location="'SIM cards &amp; data'!A10" display="CALC. SIM cards &amp; data handling"/>
    <hyperlink ref="O5" location="'SIM cards &amp; data'!C13" display="CALC. SIM cards &amp; data handling"/>
    <hyperlink ref="O6" location="'Automated alerts'!A1" display="CALC. Additional platform services"/>
    <hyperlink ref="O3" location="'Platform + officer support'!C7" display="CALC. Platform &amp; officer support"/>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Guidance</vt:lpstr>
      <vt:lpstr>Platform + officer support</vt:lpstr>
      <vt:lpstr>Equipment &amp; Installation</vt:lpstr>
      <vt:lpstr>SIM cards &amp; data</vt:lpstr>
      <vt:lpstr>Automated alerts</vt:lpstr>
      <vt:lpstr>Cost schedule</vt:lpstr>
      <vt:lpstr>Platform &amp; additional support</vt:lpstr>
      <vt:lpstr>Equipment  Installation</vt:lpstr>
      <vt:lpstr>Monitoring</vt:lpstr>
      <vt:lpstr>Dashboard</vt:lpstr>
      <vt:lpstr>Data acquisition </vt:lpstr>
      <vt:lpstr>CSV file example</vt:lpstr>
      <vt:lpstr>Alerts. Downloads. Reports</vt:lpstr>
      <vt:lpstr>Branded Platform</vt:lpstr>
      <vt:lpstr>All info links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Hewitt</dc:creator>
  <cp:lastModifiedBy>London Borough of Ealing</cp:lastModifiedBy>
  <dcterms:created xsi:type="dcterms:W3CDTF">2012-06-17T08:53:00Z</dcterms:created>
  <dcterms:modified xsi:type="dcterms:W3CDTF">2018-03-15T11:17:03Z</dcterms:modified>
</cp:coreProperties>
</file>