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ealingcouncil.sharepoint.com/sites/TRNSPTPLAN/Files/Projects and Policy/School Travel/2. Projects/School Streets/Schools/Clifton Primary/Monitoring Data/"/>
    </mc:Choice>
  </mc:AlternateContent>
  <xr:revisionPtr revIDLastSave="4" documentId="8_{8C1EDA58-8A36-467F-BC16-CB7EABB98AB3}" xr6:coauthVersionLast="47" xr6:coauthVersionMax="47" xr10:uidLastSave="{BB619CDF-B725-4CFC-8064-4EE9D73F85DF}"/>
  <bookViews>
    <workbookView xWindow="-120" yWindow="-120" windowWidth="29040" windowHeight="15840" xr2:uid="{00000000-000D-0000-FFFF-FFFF00000000}"/>
  </bookViews>
  <sheets>
    <sheet name="Clifton-Primary-School" sheetId="1" r:id="rId1"/>
  </sheets>
  <definedNames>
    <definedName name="_xlnm._FilterDatabase" localSheetId="0" hidden="1">'Clifton-Primary-School'!$A$1:$AF$97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2" i="1" l="1"/>
  <c r="C82" i="1" l="1"/>
  <c r="Q87" i="1"/>
  <c r="R87" i="1" s="1"/>
  <c r="Q88" i="1"/>
  <c r="R88" i="1" s="1"/>
  <c r="Q89" i="1"/>
  <c r="R89" i="1" s="1"/>
  <c r="Q90" i="1"/>
  <c r="R90" i="1" s="1"/>
  <c r="Q86" i="1"/>
  <c r="R86" i="1" s="1"/>
  <c r="E83" i="1"/>
  <c r="F83" i="1"/>
  <c r="G83" i="1"/>
  <c r="H83" i="1"/>
  <c r="I83" i="1"/>
  <c r="J83" i="1"/>
  <c r="K83" i="1"/>
  <c r="D83" i="1"/>
  <c r="V86" i="1"/>
  <c r="W86" i="1" s="1"/>
  <c r="V87" i="1"/>
  <c r="W87" i="1" s="1"/>
  <c r="V89" i="1"/>
  <c r="W89" i="1" s="1"/>
  <c r="V88" i="1"/>
  <c r="V90" i="1" l="1"/>
  <c r="Y83" i="1" l="1"/>
  <c r="X83" i="1"/>
  <c r="Z83" i="1"/>
  <c r="AA83" i="1"/>
  <c r="AB83" i="1"/>
  <c r="AC83" i="1"/>
  <c r="AD83" i="1"/>
  <c r="AG83" i="1"/>
  <c r="AE83" i="1"/>
  <c r="AF83" i="1"/>
  <c r="W83" i="1"/>
  <c r="W88" i="1" l="1"/>
  <c r="W90" i="1" s="1"/>
</calcChain>
</file>

<file path=xl/sharedStrings.xml><?xml version="1.0" encoding="utf-8"?>
<sst xmlns="http://schemas.openxmlformats.org/spreadsheetml/2006/main" count="430" uniqueCount="205">
  <si>
    <t>Timestamp</t>
  </si>
  <si>
    <t>Multiple image choice</t>
  </si>
  <si>
    <t>Are you responding as a:</t>
  </si>
  <si>
    <t>Skipped</t>
  </si>
  <si>
    <t>Seen</t>
  </si>
  <si>
    <t>Parent/Carer (Clifton Primary)</t>
  </si>
  <si>
    <t>Resident within School Street</t>
  </si>
  <si>
    <t>Resident outside School Street</t>
  </si>
  <si>
    <t>Business within School Street</t>
  </si>
  <si>
    <t>Business outside School Street</t>
  </si>
  <si>
    <t>School Staff (Clifton Primary)</t>
  </si>
  <si>
    <t>Other</t>
  </si>
  <si>
    <t>Local Councillor</t>
  </si>
  <si>
    <t>If you have selected 'other' please specify:</t>
  </si>
  <si>
    <t>Quick answer</t>
  </si>
  <si>
    <t>Feedback 1</t>
  </si>
  <si>
    <t>Rating</t>
  </si>
  <si>
    <t>Value</t>
  </si>
  <si>
    <t>Feedback</t>
  </si>
  <si>
    <t>Postcode</t>
  </si>
  <si>
    <t>Sentiment</t>
  </si>
  <si>
    <t>Finally, how do you feel about the proposal for a School Street in your area?</t>
  </si>
  <si>
    <t>Please give us your views on the proposed School Street, or say 'none'.</t>
  </si>
  <si>
    <t>It is an excellent idea. It will make it so much safer for our families who walk.</t>
  </si>
  <si>
    <t>UB25QP</t>
  </si>
  <si>
    <t>POSITIVE</t>
  </si>
  <si>
    <t>NEUTRAL</t>
  </si>
  <si>
    <t>The school is on a side road. So won't make a difference to traffic. It's been like this for the last 20years. With out a problem so why change now</t>
  </si>
  <si>
    <t>Ub2 4ap</t>
  </si>
  <si>
    <t>NEGATIVE</t>
  </si>
  <si>
    <t>I am very pleased to heard this proposal and keenly expecting to implement it. Every child and their parents concern at here,Clifton P. School their safety while dropping and picking up the children from school. This is life safety proposal, well done.</t>
  </si>
  <si>
    <t>UB2 5TJ</t>
  </si>
  <si>
    <t>I think it’s not needed some people RENT. The parking in the new builds so they don’t hold permits it will be hard for them to drive in n out the area</t>
  </si>
  <si>
    <t>Ub2 5qf</t>
  </si>
  <si>
    <t>In cold and rainy days it’s not a good idea</t>
  </si>
  <si>
    <t>Ub2 5az</t>
  </si>
  <si>
    <t>Pls don’t go ahead with this proposal as it will only create more problems.</t>
  </si>
  <si>
    <t>UB2 4DH</t>
  </si>
  <si>
    <t>I see on the map that Adelaide road is not marked. As I see cars travel from main road near (Budget store)through Adelaide when drop and pick my son . Some stop and give way but many don’t. Best is to put Zebra Crossing all sides also. And if possible Zebra crossing on mai road opposite  so that children can move freely other side. Or else there is lot of rush near budget store as children from Featherstone too are coming</t>
  </si>
  <si>
    <t>Ub25HA</t>
  </si>
  <si>
    <t>MIXED</t>
  </si>
  <si>
    <t>Good</t>
  </si>
  <si>
    <t>UB2 4EW</t>
  </si>
  <si>
    <t>Dirty streets, dog poo on the foot paths</t>
  </si>
  <si>
    <t>Ub2 5qj</t>
  </si>
  <si>
    <t>Obviously that’s not for the safety of the children it’s only to make money, if you are interested in the safety of the children you should check the shops nearby where the owners jam the pavements with their pallets, trolleys and goods of produce laying on the floor where you hardly can find a place to walk, my son was hit by a trolley in the face while walking towards the school, so walking is more dangerous than driving to school</t>
  </si>
  <si>
    <t>Ub2 4dh</t>
  </si>
  <si>
    <t>Not needed.</t>
  </si>
  <si>
    <t>It is not necessary and I stand strongly against it as there's not too much problems with the roads as it is right now and you are just trying to take money from drivers.</t>
  </si>
  <si>
    <t>Ub25qg</t>
  </si>
  <si>
    <t>UB2 5QJ</t>
  </si>
  <si>
    <t>Just a money making scheme. The cameras are known to give residents tickets. Awful idea.</t>
  </si>
  <si>
    <t>Ub2 5qe</t>
  </si>
  <si>
    <t>How would it work for school staff accessing the school car park? I have to drive to school, any other transport method isn't feasible. For pupils and parents who live more locally I think it is a very good idea, but for staff it may be more tricky.</t>
  </si>
  <si>
    <t>sl3 8ay</t>
  </si>
  <si>
    <t>Glad that Ealing Council has finally made the School Streets proposal.
We've seen similar schemes in Hounslow borough and I know it's made a good impact.
Most important thing is that the School Children will benefit on safety from speeding/polluting cars, and generally good for their health and wellbeing.</t>
  </si>
  <si>
    <t>Ub25px</t>
  </si>
  <si>
    <t>-</t>
  </si>
  <si>
    <t>UB2 5QE</t>
  </si>
  <si>
    <t>Because of existing restricions, those of us living at the North end of Endsleigh Road can only leave via Norwood Road. This means we have to constantly do 3 point turns at the junction of Endsleigh Road,  Clifton Road and Endsleigh Industrial Estate. If the cameras atd positioned at this spot they may wrongly register us as actually turning into Clifton Road. Please ensure cameras are located a little way away to avoid this.</t>
  </si>
  <si>
    <t>UB2 5QL</t>
  </si>
  <si>
    <t>It does not go far enough. I live on Adelaide road ( UB25PX) and we also get effected a lot by parents parking everywhere dangerously on junctions and causing traffic. All you will do is push the traffic on to our road causing congestion. Not to mention the amount of children that cross the roads as well putting them at risk. You should also include Adelaide road into the purposed school zone</t>
  </si>
  <si>
    <t>Ub25px</t>
  </si>
  <si>
    <t>I am not sure the current situation is a problem as resident permit parking is in operation from 8.00 - 6.00pm any way so parents can't park up very easily. From what I can see most children walk to school anyway.
As we are a no through road now we need to be sure that any cameras don't penalise us when doing a 3 point turn.</t>
  </si>
  <si>
    <t>UB2 5QL</t>
  </si>
  <si>
    <t>I want that school zone here please</t>
  </si>
  <si>
    <t>Ub25ql</t>
  </si>
  <si>
    <t>Roads around school are narrow and cars are parked both sides and become difficult for anyone to drop or pick up and parents also need to teach how to cross roads with kids, some parents just jumps on road with their kids without checking if it’s same to cross… it’s good idea to put restrictions on cars at school time but how about residents, what kinds of restrictions will be in place? How will it be managed? My kids go to different school other than Clifton so I use this road to drop them to their school, I of course use car because their school is far. So how will I be affected as a resident in this area.</t>
  </si>
  <si>
    <t>UB2 5QF</t>
  </si>
  <si>
    <t>We are a small business restricting access to the surrounding roads will have a huge impact on our business and footfall</t>
  </si>
  <si>
    <t>Ub2 5px</t>
  </si>
  <si>
    <t>I hope it works.</t>
  </si>
  <si>
    <t>UB2 5QH</t>
  </si>
  <si>
    <t>This is beyond stupid.  You want to close Salisbury road for two hours a day at peak times? A road without a school on it!?!?  What about the residents who need to use their cars to get to an appointment no serviceable by public transport?  What if there is an emergency or a resident needs to leave urgently in their car?
This is very typical of Ealing Council not thinking things through.  There is not a traffic problem in this area at the primary school opening and closing.  Closing roads is not the answer and closing a road that doesn't even have a school on it is beyond moronic.
You cannot deprive residents the right to use their vehicles at any time of the day.  We have enough issues on this road to worry about, maybe if the council took more interest in the fly tipping outside the school?  The drug dealing?  Might be a better idea than this nonsense.</t>
  </si>
  <si>
    <t>UB2 5RD</t>
  </si>
  <si>
    <t>UB2 5QP</t>
  </si>
  <si>
    <t>All is ok</t>
  </si>
  <si>
    <t>Considerations: Sikh Gurdwara on same road (Clifton Road), means a religious organisation will be affected by the proposed School Street (since worshippers will be unable to park on, or use said roads during school hours; Sikh students also visit the Gurdwara after school).
In addition, if someone takes a wrong turn down Talbot Road (from Adelaide Road), then despite ANY signs and notices of the proposed School Street, it will be incredibly difficult for them to reverse; if unable to do so, they will most likely have to be fined (incredibly likely, thanks to installed cameras, and all accountability will be shifted onto the driver, since signs were posted, as a precautionary measure).
Traffic on Adelaide Road (and accidents?) will also increase considerably, since Parents/Carer's will park there instead (temporarily) to drop off and/or collect their children; not to mention the average hard-working and work-mined individuals living nearby, who may have to resort to taking extra travel measures, due to said proposed School Street.
In terms of statistics, it is crucial that, if the ACTUAL safety i.e. NOT the PERCEIVED safety of children, is TRULY important, then ANY and ALL prior reports/incidents involving vehicles within the last 10-15 years on the EXACT same roads as proposed, should be detailed accurately; the findings of which should be made aware to every member of public at the consultation, and ANY affected parents who either support OR oppose the proposed School Street.
To conclude, a greater deal of transparency, accountability, and responsibility is required to ensure this School Street proposal is truly a logical, rational decision that actually places children's safety at the forefront, instead of (potentially) being another extravagant cost exercise to (possibly) siphon more income out of the unsuspecting general PUBLIC (already suffering from the ongoing 'Cost of Living Crisis'; regardless of adequate signage of the proposed School Street.
Thanks.</t>
  </si>
  <si>
    <t>UB2 5PY</t>
  </si>
  <si>
    <t>School street will be unnecessary and not required.</t>
  </si>
  <si>
    <t>Ub2 5ql</t>
  </si>
  <si>
    <t>Very bad</t>
  </si>
  <si>
    <t>Ub25ja</t>
  </si>
  <si>
    <t>There should be started from main road going to Adelaide rd as many children has to cross the main road and there is lot of rush in the morning and afternoon. There should be another zebra crossing to cross as near the budget store there is a mess as people shop and also children go and return back from school.</t>
  </si>
  <si>
    <t>Ub25HA</t>
  </si>
  <si>
    <t>Very useful seeing the safety of students going to school</t>
  </si>
  <si>
    <t>UB2 5PB</t>
  </si>
  <si>
    <t>I hope school street should always be safe for everyone</t>
  </si>
  <si>
    <t>Ub25an</t>
  </si>
  <si>
    <t>I should be fine</t>
  </si>
  <si>
    <t>Ub2 5QJ</t>
  </si>
  <si>
    <t>My child attends the school but has to be driven in and there is no other way for her to get to school. The proposal would mean I could not drop her near to school as I'm not a permit holder. The proposal would just push the car traffic to the surrounding roads that not covered causing more pressure.</t>
  </si>
  <si>
    <t>Ub2 5ld</t>
  </si>
  <si>
    <t>.</t>
  </si>
  <si>
    <t>It's a good decision
At the  school time there should be no traffic on school road as students are passing a lot</t>
  </si>
  <si>
    <t>UB25PX</t>
  </si>
  <si>
    <t>It’s a great idea to keep all the school pupils safe and give them a pleasant, cleaner environment.</t>
  </si>
  <si>
    <t>Good idea to keep children safe</t>
  </si>
  <si>
    <t>Ub2 5pz</t>
  </si>
  <si>
    <t>It's a good idea</t>
  </si>
  <si>
    <t>Ub24dd</t>
  </si>
  <si>
    <t>Great idea more children need the exercise rather being driven to school</t>
  </si>
  <si>
    <t>Ub2 5pp</t>
  </si>
  <si>
    <t>H</t>
  </si>
  <si>
    <t>Ub2 4dd</t>
  </si>
  <si>
    <t>While crossing road, it's very dangerous, cars r going very faster . It will good to close the school street while school time ☺️</t>
  </si>
  <si>
    <t>Ub2 4dd</t>
  </si>
  <si>
    <t>No idea</t>
  </si>
  <si>
    <t>UB2 5DB</t>
  </si>
  <si>
    <t>It’s gonna be good for children’s so that they can walk freely.</t>
  </si>
  <si>
    <t>It's a good idea</t>
  </si>
  <si>
    <t>ub25pb</t>
  </si>
  <si>
    <t>I'd like to know how the school street scheme will affect traffic on Adelaide Road and Regina Road, which can already quickly become blocked up with a minor obstruction etc. 
Talbot Road and Clifton Road are not particularly busy roads in my opinion, and so if residents are still allowed to use the roads during the restricted times, I'm not sure entirely how much difference it will make and could create a false sense of security to school students and parents?
As a local mum, a bigger issue in my opinion is the challenge of crossing the road safely at both ends of George Street, or from Adelaide Road to Talbot Road / Clifton Road, as it is so hard to see oncoming traffic because of parked cars, and that seems particularly unsafe when pushing a buggy.
As I take my children along Talbot Road to another school, if passing Clifton School close to their own drop-off/pickup times, the pavements can be very congested which can also feel a bit unsafe.</t>
  </si>
  <si>
    <t>UB25QE</t>
  </si>
  <si>
    <t>I don't think it's necessary. Some of us are not local. It would take me 30 minutes to walk. Waiting for the bus isn't an option. We just need to put more signage and cones on the street to stop cars from parking. Also, look into removing the zebra crossing outside Budget Store and introducing lights controlled crossing. These changes are oy likely to lead to more congestion in surrounding areas. Changing the roads to one way was also not necessary.</t>
  </si>
  <si>
    <t>Ub2 5du</t>
  </si>
  <si>
    <t>needs calm quite road 😊😊</t>
  </si>
  <si>
    <t>UB2 5PB</t>
  </si>
  <si>
    <t>UB2 5PL</t>
  </si>
  <si>
    <t>Governor</t>
  </si>
  <si>
    <t>Community leader</t>
  </si>
  <si>
    <t>I don’t hundurting</t>
  </si>
  <si>
    <t>Traffic on roundabout is too much .</t>
  </si>
  <si>
    <t>UB2 4GQ</t>
  </si>
  <si>
    <t>We live on school road and I don’t really appreciate the idea of this street as I’m well aware the council’s don’t really consider what the local thinks and feel about it. They still go ahead and make our lives difficult.
I’d strongly oppose this idea .</t>
  </si>
  <si>
    <t>Good idea</t>
  </si>
  <si>
    <t>Ub2 4gz</t>
  </si>
  <si>
    <t>School street so many cars come very fast</t>
  </si>
  <si>
    <t>Ub25st</t>
  </si>
  <si>
    <t>It will be a good idea, less solution, less traffic and for the residents better</t>
  </si>
  <si>
    <t>UB2 5QH</t>
  </si>
  <si>
    <t>Great idea to keep the children safe and calm before starting their day as well as when they finish their day.</t>
  </si>
  <si>
    <t>TW5 9SU</t>
  </si>
  <si>
    <t>Ok</t>
  </si>
  <si>
    <t>UB25ED</t>
  </si>
  <si>
    <t>One feels like the drivers have no knowledge of how to drive and park. They consider their own kids and reverse and park like there’s no other one in the road.</t>
  </si>
  <si>
    <t>TW5 0LN</t>
  </si>
  <si>
    <t>I think closing to traffic near school run time will impact other roads especially for those walking to Wolffields and Featherstone, which would then mean more traffic for the children walking to these schools</t>
  </si>
  <si>
    <t>Ub2 4ef</t>
  </si>
  <si>
    <t>A School will be perfect and safe because on daily basis when taking my son to school cars do not stop for us to cross over because there is no sign for student crossings we almost got hit by a fast driver one day in the morning I had to raise my hand to stop her  for us to cross the road . It's dangerous to cross the road it's very busy, School street will be excellent.</t>
  </si>
  <si>
    <t>UB2 5QN</t>
  </si>
  <si>
    <t>Traffic should be reduced during school times thanks.</t>
  </si>
  <si>
    <t>UB2 5PW</t>
  </si>
  <si>
    <t>during school drop off and pick up times I don't see a big problem at all and I have lived opposite the school for over 40 years! Stop targeting unwitting parents to raise funds via PCNs for the council under this guise, it's awful.  The bigger problem is after 6pm when copious amounts of people drive to the temple for dinner and residents returning from work have nowhere to park - that would be A LOT more useful if I'm honest.</t>
  </si>
  <si>
    <t>Great idea, makes it much safer for children when they enter or leave school.</t>
  </si>
  <si>
    <t>ub83qr</t>
  </si>
  <si>
    <t>I would like to point out the real issue other then the school street is the main road crossing on Montague Rd next to Budget store. 
It's highly dangerous and not been controlled adequately, this crossing must be replaced with a traffic lights similar to the ones installed in Greenford Cardinal Wiseman school which only allows pedestrians and traffic flow safely and must be moved where the two Gurdawara's are so that it helps the worshippers and all pedestrians safely. 
These suggestions must not be swept under the carpet BUTthe school can put pressure on the local authorities to implement
SAFETY IS PARAMOUNT. 
A concerned community leader for safety.</t>
  </si>
  <si>
    <t>UB2 5ES</t>
  </si>
  <si>
    <t>Good</t>
  </si>
  <si>
    <t>Sorry I don’t know</t>
  </si>
  <si>
    <t>Ub2 5qg</t>
  </si>
  <si>
    <t>No</t>
  </si>
  <si>
    <t>UB24BQ</t>
  </si>
  <si>
    <t>Na</t>
  </si>
  <si>
    <t>Ub31qf</t>
  </si>
  <si>
    <t>Really it's good idea but the think if the drivers are got it normally I see the drivers stand in the mid off the road to drop them kids which is making lots of traffic. And also the are driving fast and dont waite for the walkers to pass the road. Hopefully you can stop drivers to got more peace road.</t>
  </si>
  <si>
    <t>Very Good ideas</t>
  </si>
  <si>
    <t>UB2 5DB</t>
  </si>
  <si>
    <t>its a gud start to keep childran safe</t>
  </si>
  <si>
    <t>UB2 5 PB</t>
  </si>
  <si>
    <t>As parent myself I walk everyday to school with my kids and push my little one in buggy, 
I find it extremely hard to cross the road sometimes as it’s not safe to cross, we be running late and I had to wait until it’s safe to cross, I’m extremely supporting the school street and hope it but in place.</t>
  </si>
  <si>
    <t>Ub2 5pl</t>
  </si>
  <si>
    <t>It's good to control traffic in streets in school hours.</t>
  </si>
  <si>
    <t>Ub25qj</t>
  </si>
  <si>
    <t>M ni</t>
  </si>
  <si>
    <t>UB2 5pr</t>
  </si>
  <si>
    <t>it’s really good for all careres nd students</t>
  </si>
  <si>
    <t>ub2 5qp</t>
  </si>
  <si>
    <t>Proposed school street can be harsh to new drivers who are visiting first time. Also most of the diverted traffic use these roads often Clifton road and Talbot road. 
Most of the Sikh religion people are coming to their temple on Clifton road and exiting the road towards Endsleigh Road, it will be harsh to them who are coming to pray.</t>
  </si>
  <si>
    <t>School road should be free from cars and far away parking</t>
  </si>
  <si>
    <t>Ub2 5qg</t>
  </si>
  <si>
    <t>Support to Clifton Primary School Southall</t>
  </si>
  <si>
    <t>UB2 4HB</t>
  </si>
  <si>
    <t>Its good idea for school childerns safety</t>
  </si>
  <si>
    <t>I don’t see that there’s a major problem during school drop off and pick up times. Of course there are a few cars that drop off thier kids and they are not bothering anyone … plus I’m seeing more people on foot nowadays. I’m more concerned about all those poor drivers who miss the signs or are unaware and are going to get caught out and fined …. Feels more like a money grab than protecting the environment if I’m honest. This is so unnecessary!</t>
  </si>
  <si>
    <t>Please enforce restriction during school hours for all traffic.</t>
  </si>
  <si>
    <t>complicate my journey/ day</t>
  </si>
  <si>
    <t>displaced traffic/bad traffic/inconsiderate parking</t>
  </si>
  <si>
    <t>money making</t>
  </si>
  <si>
    <t>unnecessary/ waste of time/ fix elsewhere</t>
  </si>
  <si>
    <t>Include more/different roads in the scheme</t>
  </si>
  <si>
    <t>Misunderstanding Rental/insurance car</t>
  </si>
  <si>
    <t>Misundertanding and/or more permits for visitors, family, teachers, blue badge and deliveries</t>
  </si>
  <si>
    <t>Additional services requested</t>
  </si>
  <si>
    <t>other</t>
  </si>
  <si>
    <t>x</t>
  </si>
  <si>
    <t>X</t>
  </si>
  <si>
    <t>Three point turn/ reversing concerns</t>
  </si>
  <si>
    <t>Religious centre attendees maybe unaware/penalised</t>
  </si>
  <si>
    <t>Pedestrian Safety and pavements</t>
  </si>
  <si>
    <t>Concerned about language barrier, very few comments</t>
  </si>
  <si>
    <t>Crossing by budget store to be upgraded</t>
  </si>
  <si>
    <t>Total Responses</t>
  </si>
  <si>
    <t>Mixed</t>
  </si>
  <si>
    <t>Total Sentiments</t>
  </si>
  <si>
    <t>Main issues</t>
  </si>
  <si>
    <t>Pedestrian safety on pavements</t>
  </si>
  <si>
    <t>Three point turns/needing to reverse may be incorrectly recorded by cameras</t>
  </si>
  <si>
    <t>Neutral</t>
  </si>
  <si>
    <t>Positive</t>
  </si>
  <si>
    <t>Negative</t>
  </si>
  <si>
    <t>Total feedback responses</t>
  </si>
  <si>
    <t>Business inside School Street</t>
  </si>
  <si>
    <t>How do they feel about the proposal for a School Street in their area?</t>
  </si>
  <si>
    <t>Bad idea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</si>
</sst>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rgb="FF000000"/>
      <name val="Calibri"/>
      <family val="1"/>
    </font>
    <font>
      <b/>
      <sz val="12"/>
      <color rgb="FF000000"/>
      <name val="Calibri"/>
      <family val="1"/>
    </font>
    <font>
      <sz val="12"/>
      <color rgb="FF000000"/>
      <name val="Calibri"/>
      <family val="1"/>
    </font>
    <font>
      <sz val="12"/>
      <color rgb="FF000000"/>
      <name val="Calibri"/>
      <family val="2"/>
    </font>
    <font>
      <sz val="12"/>
      <color rgb="FFFF0000"/>
      <name val="Calibri"/>
      <family val="1"/>
    </font>
    <font>
      <b/>
      <sz val="12"/>
      <color rgb="FF000000"/>
      <name val="Calibri"/>
      <family val="2"/>
    </font>
    <font>
      <sz val="12"/>
      <color rgb="FFA20000"/>
      <name val="Calibri"/>
      <family val="1"/>
    </font>
  </fonts>
  <fills count="2">
    <fill>
      <patternFill patternType="none"/>
    </fill>
    <fill>
      <patternFill patternType="gray125"/>
    </fill>
  </fills>
  <borders count="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pplyBorder="0" applyAlignment="0" applyProtection="0"/>
    <xf numFmtId="9" fontId="2" fillId="0" borderId="0" applyFont="0" applyFill="0" applyBorder="0" applyAlignment="0" applyProtection="0"/>
  </cellStyleXfs>
  <cellXfs count="23">
    <xf numFmtId="0" fontId="0" fillId="0" borderId="0" xfId="0"/>
    <xf numFmtId="0" fontId="1" fillId="0" borderId="0" xfId="0" applyFont="1"/>
    <xf numFmtId="14" fontId="0" fillId="0" borderId="0" xfId="0" applyNumberFormat="1"/>
    <xf numFmtId="0" fontId="3" fillId="0" borderId="1" xfId="0" applyFont="1" applyBorder="1" applyAlignment="1">
      <alignment wrapText="1"/>
    </xf>
    <xf numFmtId="0" fontId="0" fillId="0" borderId="1" xfId="0" applyBorder="1" applyAlignment="1">
      <alignment wrapText="1"/>
    </xf>
    <xf numFmtId="0" fontId="0" fillId="0" borderId="0" xfId="0" applyBorder="1" applyAlignment="1">
      <alignment wrapText="1"/>
    </xf>
    <xf numFmtId="0" fontId="0" fillId="0" borderId="0" xfId="0" applyAlignment="1">
      <alignment vertical="top" wrapText="1"/>
    </xf>
    <xf numFmtId="0" fontId="4" fillId="0" borderId="0" xfId="0" applyFont="1"/>
    <xf numFmtId="0" fontId="5" fillId="0" borderId="2" xfId="0" applyFont="1" applyBorder="1" applyAlignment="1">
      <alignment wrapText="1"/>
    </xf>
    <xf numFmtId="0" fontId="0" fillId="0" borderId="3" xfId="0" applyBorder="1"/>
    <xf numFmtId="0" fontId="5" fillId="0" borderId="3" xfId="0" applyFont="1" applyBorder="1"/>
    <xf numFmtId="0" fontId="0" fillId="0" borderId="4" xfId="0" applyBorder="1"/>
    <xf numFmtId="0" fontId="0" fillId="0" borderId="5" xfId="0" applyBorder="1"/>
    <xf numFmtId="0" fontId="0" fillId="0" borderId="0" xfId="0" applyBorder="1"/>
    <xf numFmtId="0" fontId="5" fillId="0" borderId="0" xfId="0" applyFont="1" applyBorder="1"/>
    <xf numFmtId="0" fontId="0" fillId="0" borderId="6" xfId="0" applyBorder="1"/>
    <xf numFmtId="9" fontId="0" fillId="0" borderId="0" xfId="1" applyFont="1" applyBorder="1"/>
    <xf numFmtId="0" fontId="0" fillId="0" borderId="7" xfId="0" applyBorder="1"/>
    <xf numFmtId="0" fontId="0" fillId="0" borderId="1" xfId="0" applyBorder="1"/>
    <xf numFmtId="0" fontId="0" fillId="0" borderId="8" xfId="0" applyBorder="1"/>
    <xf numFmtId="9" fontId="0" fillId="0" borderId="0" xfId="0" applyNumberFormat="1" applyBorder="1"/>
    <xf numFmtId="0" fontId="6" fillId="0" borderId="0" xfId="0" applyFont="1"/>
    <xf numFmtId="0" fontId="0" fillId="0" borderId="0" xfId="0" applyFill="1"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7"/>
  <sheetViews>
    <sheetView tabSelected="1" zoomScale="98" zoomScaleNormal="100" workbookViewId="0">
      <pane ySplit="1" topLeftCell="A2" activePane="bottomLeft" state="frozen"/>
      <selection activeCell="BM1" sqref="BM1"/>
      <selection pane="bottomLeft"/>
    </sheetView>
  </sheetViews>
  <sheetFormatPr defaultColWidth="11" defaultRowHeight="15.75" x14ac:dyDescent="0.25"/>
  <cols>
    <col min="18" max="18" width="11.625" bestFit="1" customWidth="1"/>
    <col min="20" max="20" width="43.625" customWidth="1"/>
  </cols>
  <sheetData>
    <row r="1" spans="1:33" ht="174" thickBot="1" x14ac:dyDescent="0.3">
      <c r="B1" s="1" t="s">
        <v>2</v>
      </c>
      <c r="D1" s="1" t="s">
        <v>5</v>
      </c>
      <c r="E1" s="1" t="s">
        <v>6</v>
      </c>
      <c r="F1" s="1" t="s">
        <v>7</v>
      </c>
      <c r="G1" s="1" t="s">
        <v>8</v>
      </c>
      <c r="H1" s="1" t="s">
        <v>9</v>
      </c>
      <c r="I1" s="1" t="s">
        <v>10</v>
      </c>
      <c r="J1" s="1" t="s">
        <v>11</v>
      </c>
      <c r="K1" s="1" t="s">
        <v>12</v>
      </c>
      <c r="L1" s="1" t="s">
        <v>13</v>
      </c>
      <c r="O1" s="1" t="s">
        <v>21</v>
      </c>
      <c r="R1" s="1" t="s">
        <v>22</v>
      </c>
      <c r="W1" s="3" t="s">
        <v>176</v>
      </c>
      <c r="X1" s="3" t="s">
        <v>177</v>
      </c>
      <c r="Y1" s="3" t="s">
        <v>178</v>
      </c>
      <c r="Z1" s="3" t="s">
        <v>179</v>
      </c>
      <c r="AA1" s="4" t="s">
        <v>180</v>
      </c>
      <c r="AB1" s="4" t="s">
        <v>181</v>
      </c>
      <c r="AC1" s="4" t="s">
        <v>182</v>
      </c>
      <c r="AD1" s="4" t="s">
        <v>183</v>
      </c>
      <c r="AE1" s="5" t="s">
        <v>187</v>
      </c>
      <c r="AF1" s="5" t="s">
        <v>189</v>
      </c>
      <c r="AG1" s="4" t="s">
        <v>184</v>
      </c>
    </row>
    <row r="2" spans="1:33" x14ac:dyDescent="0.25">
      <c r="B2" t="s">
        <v>1</v>
      </c>
      <c r="L2" t="s">
        <v>14</v>
      </c>
      <c r="O2" t="s">
        <v>16</v>
      </c>
      <c r="R2" t="s">
        <v>18</v>
      </c>
    </row>
    <row r="3" spans="1:33" x14ac:dyDescent="0.25">
      <c r="A3" s="1" t="s">
        <v>0</v>
      </c>
      <c r="B3" s="1" t="s">
        <v>3</v>
      </c>
      <c r="C3" s="1" t="s">
        <v>4</v>
      </c>
      <c r="D3" s="1" t="s">
        <v>5</v>
      </c>
      <c r="E3" s="1" t="s">
        <v>6</v>
      </c>
      <c r="F3" s="1" t="s">
        <v>7</v>
      </c>
      <c r="G3" s="1" t="s">
        <v>8</v>
      </c>
      <c r="H3" s="1" t="s">
        <v>9</v>
      </c>
      <c r="I3" s="1" t="s">
        <v>10</v>
      </c>
      <c r="J3" s="1" t="s">
        <v>11</v>
      </c>
      <c r="K3" s="1" t="s">
        <v>12</v>
      </c>
      <c r="L3" s="1" t="s">
        <v>3</v>
      </c>
      <c r="M3" s="1" t="s">
        <v>4</v>
      </c>
      <c r="N3" s="1" t="s">
        <v>15</v>
      </c>
      <c r="O3" s="1" t="s">
        <v>3</v>
      </c>
      <c r="P3" s="1" t="s">
        <v>4</v>
      </c>
      <c r="Q3" s="1" t="s">
        <v>17</v>
      </c>
      <c r="R3" s="1" t="s">
        <v>3</v>
      </c>
      <c r="S3" s="1" t="s">
        <v>4</v>
      </c>
      <c r="T3" s="1" t="s">
        <v>18</v>
      </c>
      <c r="U3" s="1" t="s">
        <v>19</v>
      </c>
      <c r="V3" s="1" t="s">
        <v>20</v>
      </c>
      <c r="AE3" s="5"/>
      <c r="AF3" s="5"/>
    </row>
    <row r="4" spans="1:33" ht="48.4" customHeight="1" x14ac:dyDescent="0.25">
      <c r="A4" s="2">
        <v>45580.461873430002</v>
      </c>
      <c r="B4">
        <v>0</v>
      </c>
      <c r="C4">
        <v>1</v>
      </c>
      <c r="I4" t="s">
        <v>10</v>
      </c>
      <c r="L4">
        <v>0</v>
      </c>
      <c r="M4">
        <v>0</v>
      </c>
      <c r="O4">
        <v>0</v>
      </c>
      <c r="P4">
        <v>1</v>
      </c>
      <c r="Q4">
        <v>5</v>
      </c>
      <c r="R4">
        <v>0</v>
      </c>
      <c r="S4">
        <v>1</v>
      </c>
      <c r="T4" s="6" t="s">
        <v>23</v>
      </c>
      <c r="U4" t="s">
        <v>24</v>
      </c>
      <c r="V4" t="s">
        <v>25</v>
      </c>
    </row>
    <row r="5" spans="1:33" ht="47.25" x14ac:dyDescent="0.25">
      <c r="A5" s="2">
        <v>45580.485933229997</v>
      </c>
      <c r="B5">
        <v>0</v>
      </c>
      <c r="C5">
        <v>1</v>
      </c>
      <c r="D5" t="s">
        <v>5</v>
      </c>
      <c r="L5">
        <v>0</v>
      </c>
      <c r="M5">
        <v>0</v>
      </c>
      <c r="O5">
        <v>0</v>
      </c>
      <c r="P5">
        <v>1</v>
      </c>
      <c r="Q5">
        <v>1</v>
      </c>
      <c r="R5">
        <v>0</v>
      </c>
      <c r="S5">
        <v>1</v>
      </c>
      <c r="T5" s="6" t="s">
        <v>27</v>
      </c>
      <c r="U5" t="s">
        <v>28</v>
      </c>
      <c r="V5" t="s">
        <v>29</v>
      </c>
      <c r="Z5" t="s">
        <v>185</v>
      </c>
    </row>
    <row r="6" spans="1:33" ht="94.5" x14ac:dyDescent="0.25">
      <c r="A6" s="2">
        <v>45580.487176310002</v>
      </c>
      <c r="B6">
        <v>0</v>
      </c>
      <c r="C6">
        <v>1</v>
      </c>
      <c r="D6" t="s">
        <v>5</v>
      </c>
      <c r="L6">
        <v>0</v>
      </c>
      <c r="M6">
        <v>0</v>
      </c>
      <c r="O6">
        <v>0</v>
      </c>
      <c r="P6">
        <v>1</v>
      </c>
      <c r="Q6">
        <v>5</v>
      </c>
      <c r="R6">
        <v>0</v>
      </c>
      <c r="S6">
        <v>1</v>
      </c>
      <c r="T6" s="6" t="s">
        <v>30</v>
      </c>
      <c r="U6" t="s">
        <v>31</v>
      </c>
      <c r="V6" t="s">
        <v>25</v>
      </c>
    </row>
    <row r="7" spans="1:33" ht="63" x14ac:dyDescent="0.25">
      <c r="A7" s="2">
        <v>45580.502192220003</v>
      </c>
      <c r="B7">
        <v>0</v>
      </c>
      <c r="C7">
        <v>1</v>
      </c>
      <c r="E7" t="s">
        <v>6</v>
      </c>
      <c r="L7">
        <v>0</v>
      </c>
      <c r="M7">
        <v>0</v>
      </c>
      <c r="O7">
        <v>0</v>
      </c>
      <c r="P7">
        <v>1</v>
      </c>
      <c r="Q7">
        <v>2</v>
      </c>
      <c r="R7">
        <v>0</v>
      </c>
      <c r="S7">
        <v>1</v>
      </c>
      <c r="T7" s="6" t="s">
        <v>32</v>
      </c>
      <c r="U7" t="s">
        <v>33</v>
      </c>
      <c r="V7" s="21" t="s">
        <v>29</v>
      </c>
      <c r="AB7" t="s">
        <v>185</v>
      </c>
    </row>
    <row r="8" spans="1:33" x14ac:dyDescent="0.25">
      <c r="A8" s="2">
        <v>45580.540188300001</v>
      </c>
      <c r="B8">
        <v>0</v>
      </c>
      <c r="C8">
        <v>1</v>
      </c>
      <c r="D8" t="s">
        <v>5</v>
      </c>
      <c r="L8">
        <v>0</v>
      </c>
      <c r="M8">
        <v>0</v>
      </c>
      <c r="O8">
        <v>0</v>
      </c>
      <c r="P8">
        <v>1</v>
      </c>
      <c r="Q8">
        <v>1</v>
      </c>
      <c r="R8">
        <v>0</v>
      </c>
      <c r="S8">
        <v>1</v>
      </c>
      <c r="T8" s="6" t="s">
        <v>34</v>
      </c>
      <c r="U8" t="s">
        <v>35</v>
      </c>
      <c r="V8" t="s">
        <v>29</v>
      </c>
      <c r="AG8" t="s">
        <v>185</v>
      </c>
    </row>
    <row r="9" spans="1:33" ht="31.5" x14ac:dyDescent="0.25">
      <c r="A9" s="2">
        <v>45580.55788583</v>
      </c>
      <c r="B9">
        <v>0</v>
      </c>
      <c r="C9">
        <v>1</v>
      </c>
      <c r="D9" t="s">
        <v>5</v>
      </c>
      <c r="L9">
        <v>0</v>
      </c>
      <c r="M9">
        <v>0</v>
      </c>
      <c r="O9">
        <v>0</v>
      </c>
      <c r="P9">
        <v>1</v>
      </c>
      <c r="Q9">
        <v>1</v>
      </c>
      <c r="R9">
        <v>0</v>
      </c>
      <c r="S9">
        <v>1</v>
      </c>
      <c r="T9" s="6" t="s">
        <v>36</v>
      </c>
      <c r="U9" t="s">
        <v>37</v>
      </c>
      <c r="V9" t="s">
        <v>29</v>
      </c>
      <c r="W9" t="s">
        <v>185</v>
      </c>
      <c r="AG9" t="s">
        <v>185</v>
      </c>
    </row>
    <row r="10" spans="1:33" ht="141.75" x14ac:dyDescent="0.25">
      <c r="A10" s="2">
        <v>45580.568521710004</v>
      </c>
      <c r="B10">
        <v>0</v>
      </c>
      <c r="C10">
        <v>1</v>
      </c>
      <c r="D10" t="s">
        <v>5</v>
      </c>
      <c r="L10">
        <v>0</v>
      </c>
      <c r="M10">
        <v>0</v>
      </c>
      <c r="O10">
        <v>0</v>
      </c>
      <c r="P10">
        <v>1</v>
      </c>
      <c r="Q10">
        <v>5</v>
      </c>
      <c r="R10">
        <v>0</v>
      </c>
      <c r="S10">
        <v>1</v>
      </c>
      <c r="T10" s="6" t="s">
        <v>38</v>
      </c>
      <c r="U10" t="s">
        <v>39</v>
      </c>
      <c r="V10" t="s">
        <v>40</v>
      </c>
      <c r="AA10" t="s">
        <v>185</v>
      </c>
      <c r="AD10" t="s">
        <v>185</v>
      </c>
      <c r="AF10" t="s">
        <v>185</v>
      </c>
    </row>
    <row r="11" spans="1:33" x14ac:dyDescent="0.25">
      <c r="A11" s="2">
        <v>45580.569489460002</v>
      </c>
      <c r="B11">
        <v>0</v>
      </c>
      <c r="C11">
        <v>1</v>
      </c>
      <c r="D11" t="s">
        <v>5</v>
      </c>
      <c r="L11">
        <v>0</v>
      </c>
      <c r="M11">
        <v>0</v>
      </c>
      <c r="O11">
        <v>0</v>
      </c>
      <c r="P11">
        <v>1</v>
      </c>
      <c r="Q11">
        <v>5</v>
      </c>
      <c r="R11">
        <v>0</v>
      </c>
      <c r="S11">
        <v>1</v>
      </c>
      <c r="T11" s="6" t="s">
        <v>41</v>
      </c>
      <c r="U11" t="s">
        <v>42</v>
      </c>
      <c r="V11" s="21" t="s">
        <v>25</v>
      </c>
    </row>
    <row r="12" spans="1:33" x14ac:dyDescent="0.25">
      <c r="A12" s="2">
        <v>45580.612281959999</v>
      </c>
      <c r="B12">
        <v>0</v>
      </c>
      <c r="C12">
        <v>1</v>
      </c>
      <c r="D12" t="s">
        <v>5</v>
      </c>
      <c r="L12">
        <v>0</v>
      </c>
      <c r="M12">
        <v>0</v>
      </c>
      <c r="O12">
        <v>0</v>
      </c>
      <c r="P12">
        <v>1</v>
      </c>
      <c r="Q12">
        <v>5</v>
      </c>
      <c r="R12">
        <v>0</v>
      </c>
      <c r="S12">
        <v>1</v>
      </c>
      <c r="T12" s="6" t="s">
        <v>43</v>
      </c>
      <c r="U12" t="s">
        <v>44</v>
      </c>
      <c r="V12" t="s">
        <v>26</v>
      </c>
      <c r="AF12" t="s">
        <v>185</v>
      </c>
    </row>
    <row r="13" spans="1:33" ht="141.75" x14ac:dyDescent="0.25">
      <c r="A13" s="2">
        <v>45580.650848750003</v>
      </c>
      <c r="B13">
        <v>0</v>
      </c>
      <c r="C13">
        <v>1</v>
      </c>
      <c r="D13" t="s">
        <v>5</v>
      </c>
      <c r="L13">
        <v>0</v>
      </c>
      <c r="M13">
        <v>0</v>
      </c>
      <c r="O13">
        <v>0</v>
      </c>
      <c r="P13">
        <v>1</v>
      </c>
      <c r="Q13">
        <v>1</v>
      </c>
      <c r="R13">
        <v>0</v>
      </c>
      <c r="S13">
        <v>1</v>
      </c>
      <c r="T13" s="6" t="s">
        <v>45</v>
      </c>
      <c r="U13" t="s">
        <v>46</v>
      </c>
      <c r="V13" t="s">
        <v>29</v>
      </c>
      <c r="Y13" t="s">
        <v>185</v>
      </c>
      <c r="AF13" t="s">
        <v>185</v>
      </c>
      <c r="AG13" t="s">
        <v>185</v>
      </c>
    </row>
    <row r="14" spans="1:33" x14ac:dyDescent="0.25">
      <c r="A14" s="2">
        <v>45581.500863959998</v>
      </c>
      <c r="B14">
        <v>0</v>
      </c>
      <c r="C14">
        <v>1</v>
      </c>
      <c r="E14" t="s">
        <v>6</v>
      </c>
      <c r="L14">
        <v>0</v>
      </c>
      <c r="M14">
        <v>0</v>
      </c>
      <c r="O14">
        <v>0</v>
      </c>
      <c r="P14">
        <v>1</v>
      </c>
      <c r="Q14">
        <v>1</v>
      </c>
      <c r="R14">
        <v>0</v>
      </c>
      <c r="S14">
        <v>1</v>
      </c>
      <c r="T14" s="6" t="s">
        <v>47</v>
      </c>
      <c r="U14" t="s">
        <v>44</v>
      </c>
      <c r="V14" s="21" t="s">
        <v>29</v>
      </c>
      <c r="Z14" t="s">
        <v>185</v>
      </c>
    </row>
    <row r="15" spans="1:33" ht="63" x14ac:dyDescent="0.25">
      <c r="A15" s="2">
        <v>45581.64500325</v>
      </c>
      <c r="B15">
        <v>0</v>
      </c>
      <c r="C15">
        <v>1</v>
      </c>
      <c r="F15" t="s">
        <v>7</v>
      </c>
      <c r="L15">
        <v>0</v>
      </c>
      <c r="M15">
        <v>0</v>
      </c>
      <c r="O15">
        <v>0</v>
      </c>
      <c r="P15">
        <v>1</v>
      </c>
      <c r="Q15">
        <v>1</v>
      </c>
      <c r="R15">
        <v>0</v>
      </c>
      <c r="S15">
        <v>1</v>
      </c>
      <c r="T15" s="6" t="s">
        <v>48</v>
      </c>
      <c r="U15" t="s">
        <v>49</v>
      </c>
      <c r="V15" t="s">
        <v>29</v>
      </c>
      <c r="Z15" t="s">
        <v>185</v>
      </c>
    </row>
    <row r="16" spans="1:33" ht="31.5" x14ac:dyDescent="0.25">
      <c r="A16" s="2">
        <v>45581.90239684</v>
      </c>
      <c r="B16">
        <v>0</v>
      </c>
      <c r="C16">
        <v>1</v>
      </c>
      <c r="F16" t="s">
        <v>7</v>
      </c>
      <c r="L16">
        <v>0</v>
      </c>
      <c r="M16">
        <v>1</v>
      </c>
      <c r="O16">
        <v>0</v>
      </c>
      <c r="P16">
        <v>1</v>
      </c>
      <c r="Q16">
        <v>1</v>
      </c>
      <c r="R16">
        <v>0</v>
      </c>
      <c r="S16">
        <v>1</v>
      </c>
      <c r="T16" s="6" t="s">
        <v>51</v>
      </c>
      <c r="U16" t="s">
        <v>52</v>
      </c>
      <c r="V16" t="s">
        <v>29</v>
      </c>
      <c r="Z16" t="s">
        <v>185</v>
      </c>
    </row>
    <row r="17" spans="1:33" ht="78.75" x14ac:dyDescent="0.25">
      <c r="A17" s="2">
        <v>45582.376061440002</v>
      </c>
      <c r="B17">
        <v>0</v>
      </c>
      <c r="C17">
        <v>1</v>
      </c>
      <c r="I17" t="s">
        <v>10</v>
      </c>
      <c r="L17">
        <v>0</v>
      </c>
      <c r="M17">
        <v>0</v>
      </c>
      <c r="O17">
        <v>0</v>
      </c>
      <c r="P17">
        <v>1</v>
      </c>
      <c r="Q17">
        <v>4</v>
      </c>
      <c r="R17">
        <v>0</v>
      </c>
      <c r="S17">
        <v>1</v>
      </c>
      <c r="T17" s="6" t="s">
        <v>53</v>
      </c>
      <c r="U17" t="s">
        <v>54</v>
      </c>
      <c r="V17" s="21" t="s">
        <v>40</v>
      </c>
      <c r="AC17" t="s">
        <v>186</v>
      </c>
    </row>
    <row r="18" spans="1:33" ht="126" x14ac:dyDescent="0.25">
      <c r="A18" s="2">
        <v>45582.4352287</v>
      </c>
      <c r="B18">
        <v>0</v>
      </c>
      <c r="C18">
        <v>1</v>
      </c>
      <c r="E18" s="21" t="s">
        <v>6</v>
      </c>
      <c r="F18" s="7"/>
      <c r="L18">
        <v>0</v>
      </c>
      <c r="M18">
        <v>0</v>
      </c>
      <c r="O18">
        <v>0</v>
      </c>
      <c r="P18">
        <v>1</v>
      </c>
      <c r="Q18">
        <v>5</v>
      </c>
      <c r="R18">
        <v>0</v>
      </c>
      <c r="S18">
        <v>1</v>
      </c>
      <c r="T18" s="6" t="s">
        <v>55</v>
      </c>
      <c r="U18" t="s">
        <v>56</v>
      </c>
      <c r="V18" t="s">
        <v>25</v>
      </c>
    </row>
    <row r="19" spans="1:33" x14ac:dyDescent="0.25">
      <c r="A19" s="2">
        <v>45582.523363480002</v>
      </c>
      <c r="B19">
        <v>0</v>
      </c>
      <c r="C19">
        <v>1</v>
      </c>
      <c r="F19" t="s">
        <v>7</v>
      </c>
      <c r="L19">
        <v>0</v>
      </c>
      <c r="M19">
        <v>0</v>
      </c>
      <c r="O19">
        <v>0</v>
      </c>
      <c r="P19">
        <v>1</v>
      </c>
      <c r="Q19">
        <v>3</v>
      </c>
      <c r="R19">
        <v>0</v>
      </c>
      <c r="S19">
        <v>1</v>
      </c>
      <c r="T19" s="6" t="s">
        <v>57</v>
      </c>
      <c r="U19" t="s">
        <v>58</v>
      </c>
      <c r="V19" t="s">
        <v>26</v>
      </c>
    </row>
    <row r="20" spans="1:33" ht="141.75" x14ac:dyDescent="0.25">
      <c r="A20" s="2">
        <v>45582.54322557</v>
      </c>
      <c r="B20">
        <v>0</v>
      </c>
      <c r="C20">
        <v>1</v>
      </c>
      <c r="E20" s="21" t="s">
        <v>6</v>
      </c>
      <c r="L20">
        <v>0</v>
      </c>
      <c r="M20">
        <v>0</v>
      </c>
      <c r="O20">
        <v>0</v>
      </c>
      <c r="P20">
        <v>1</v>
      </c>
      <c r="Q20">
        <v>3</v>
      </c>
      <c r="R20">
        <v>0</v>
      </c>
      <c r="S20">
        <v>1</v>
      </c>
      <c r="T20" s="22" t="s">
        <v>59</v>
      </c>
      <c r="U20" t="s">
        <v>60</v>
      </c>
      <c r="V20" t="s">
        <v>40</v>
      </c>
      <c r="AG20" t="s">
        <v>186</v>
      </c>
    </row>
    <row r="21" spans="1:33" ht="126" x14ac:dyDescent="0.25">
      <c r="A21" s="2">
        <v>45582.58397652</v>
      </c>
      <c r="B21">
        <v>0</v>
      </c>
      <c r="C21">
        <v>1</v>
      </c>
      <c r="E21" s="21" t="s">
        <v>6</v>
      </c>
      <c r="L21">
        <v>0</v>
      </c>
      <c r="M21">
        <v>0</v>
      </c>
      <c r="O21">
        <v>0</v>
      </c>
      <c r="P21">
        <v>1</v>
      </c>
      <c r="Q21">
        <v>3</v>
      </c>
      <c r="R21">
        <v>0</v>
      </c>
      <c r="S21">
        <v>1</v>
      </c>
      <c r="T21" s="6" t="s">
        <v>61</v>
      </c>
      <c r="U21" t="s">
        <v>62</v>
      </c>
      <c r="V21" t="s">
        <v>40</v>
      </c>
      <c r="AA21" t="s">
        <v>186</v>
      </c>
    </row>
    <row r="22" spans="1:33" ht="141.75" x14ac:dyDescent="0.25">
      <c r="A22" s="2">
        <v>45582.59641287</v>
      </c>
      <c r="B22">
        <v>0</v>
      </c>
      <c r="C22">
        <v>1</v>
      </c>
      <c r="E22" s="21" t="s">
        <v>6</v>
      </c>
      <c r="L22">
        <v>0</v>
      </c>
      <c r="M22">
        <v>0</v>
      </c>
      <c r="O22">
        <v>0</v>
      </c>
      <c r="P22">
        <v>1</v>
      </c>
      <c r="Q22">
        <v>3</v>
      </c>
      <c r="R22">
        <v>0</v>
      </c>
      <c r="S22">
        <v>1</v>
      </c>
      <c r="T22" s="22" t="s">
        <v>63</v>
      </c>
      <c r="U22" t="s">
        <v>64</v>
      </c>
      <c r="V22" t="s">
        <v>29</v>
      </c>
      <c r="AG22" t="s">
        <v>186</v>
      </c>
    </row>
    <row r="23" spans="1:33" x14ac:dyDescent="0.25">
      <c r="A23" s="2">
        <v>45582.939014199997</v>
      </c>
      <c r="B23">
        <v>0</v>
      </c>
      <c r="C23">
        <v>1</v>
      </c>
      <c r="E23" t="s">
        <v>6</v>
      </c>
      <c r="L23">
        <v>0</v>
      </c>
      <c r="M23">
        <v>0</v>
      </c>
      <c r="O23">
        <v>0</v>
      </c>
      <c r="P23">
        <v>1</v>
      </c>
      <c r="Q23">
        <v>5</v>
      </c>
      <c r="R23">
        <v>0</v>
      </c>
      <c r="S23">
        <v>1</v>
      </c>
      <c r="T23" s="6" t="s">
        <v>65</v>
      </c>
      <c r="U23" t="s">
        <v>66</v>
      </c>
      <c r="V23" t="s">
        <v>26</v>
      </c>
    </row>
    <row r="24" spans="1:33" ht="204.75" x14ac:dyDescent="0.25">
      <c r="A24" s="2">
        <v>45583.281869359998</v>
      </c>
      <c r="B24">
        <v>0</v>
      </c>
      <c r="C24">
        <v>1</v>
      </c>
      <c r="E24" t="s">
        <v>6</v>
      </c>
      <c r="L24">
        <v>0</v>
      </c>
      <c r="M24">
        <v>0</v>
      </c>
      <c r="O24">
        <v>0</v>
      </c>
      <c r="P24">
        <v>1</v>
      </c>
      <c r="Q24">
        <v>5</v>
      </c>
      <c r="R24">
        <v>0</v>
      </c>
      <c r="S24">
        <v>1</v>
      </c>
      <c r="T24" s="6" t="s">
        <v>67</v>
      </c>
      <c r="U24" t="s">
        <v>68</v>
      </c>
      <c r="V24" s="21" t="s">
        <v>40</v>
      </c>
      <c r="AC24" t="s">
        <v>186</v>
      </c>
    </row>
    <row r="25" spans="1:33" ht="47.25" x14ac:dyDescent="0.25">
      <c r="A25" s="2">
        <v>45583.495074409999</v>
      </c>
      <c r="B25">
        <v>0</v>
      </c>
      <c r="C25">
        <v>1</v>
      </c>
      <c r="G25" s="21" t="s">
        <v>202</v>
      </c>
      <c r="L25">
        <v>0</v>
      </c>
      <c r="M25">
        <v>0</v>
      </c>
      <c r="O25">
        <v>0</v>
      </c>
      <c r="P25">
        <v>1</v>
      </c>
      <c r="Q25">
        <v>1</v>
      </c>
      <c r="R25">
        <v>0</v>
      </c>
      <c r="S25">
        <v>1</v>
      </c>
      <c r="T25" s="6" t="s">
        <v>69</v>
      </c>
      <c r="U25" t="s">
        <v>70</v>
      </c>
      <c r="V25" s="21" t="s">
        <v>29</v>
      </c>
      <c r="AG25" t="s">
        <v>186</v>
      </c>
    </row>
    <row r="26" spans="1:33" x14ac:dyDescent="0.25">
      <c r="A26" s="2">
        <v>45583.523773300003</v>
      </c>
      <c r="B26">
        <v>0</v>
      </c>
      <c r="C26">
        <v>1</v>
      </c>
      <c r="E26" t="s">
        <v>6</v>
      </c>
      <c r="L26">
        <v>0</v>
      </c>
      <c r="M26">
        <v>0</v>
      </c>
      <c r="O26">
        <v>0</v>
      </c>
      <c r="P26">
        <v>1</v>
      </c>
      <c r="Q26">
        <v>5</v>
      </c>
      <c r="R26">
        <v>0</v>
      </c>
      <c r="S26">
        <v>1</v>
      </c>
      <c r="T26" s="6" t="s">
        <v>71</v>
      </c>
      <c r="U26" t="s">
        <v>72</v>
      </c>
      <c r="V26" t="s">
        <v>25</v>
      </c>
    </row>
    <row r="27" spans="1:33" ht="330.75" x14ac:dyDescent="0.25">
      <c r="A27" s="2">
        <v>45583.64451192</v>
      </c>
      <c r="B27">
        <v>0</v>
      </c>
      <c r="C27">
        <v>1</v>
      </c>
      <c r="E27" t="s">
        <v>6</v>
      </c>
      <c r="L27">
        <v>0</v>
      </c>
      <c r="M27">
        <v>0</v>
      </c>
      <c r="O27">
        <v>0</v>
      </c>
      <c r="P27">
        <v>1</v>
      </c>
      <c r="Q27">
        <v>1</v>
      </c>
      <c r="R27">
        <v>0</v>
      </c>
      <c r="S27">
        <v>1</v>
      </c>
      <c r="T27" s="6" t="s">
        <v>73</v>
      </c>
      <c r="U27" t="s">
        <v>74</v>
      </c>
      <c r="V27" t="s">
        <v>29</v>
      </c>
      <c r="Z27" t="s">
        <v>186</v>
      </c>
      <c r="AG27" t="s">
        <v>186</v>
      </c>
    </row>
    <row r="28" spans="1:33" x14ac:dyDescent="0.25">
      <c r="A28" s="2">
        <v>45589.866777269999</v>
      </c>
      <c r="B28">
        <v>0</v>
      </c>
      <c r="C28">
        <v>1</v>
      </c>
      <c r="E28" t="s">
        <v>6</v>
      </c>
      <c r="L28">
        <v>0</v>
      </c>
      <c r="M28">
        <v>0</v>
      </c>
      <c r="O28">
        <v>0</v>
      </c>
      <c r="P28">
        <v>1</v>
      </c>
      <c r="Q28">
        <v>3</v>
      </c>
      <c r="R28">
        <v>0</v>
      </c>
      <c r="S28">
        <v>1</v>
      </c>
      <c r="T28" s="6" t="s">
        <v>76</v>
      </c>
      <c r="U28" t="s">
        <v>74</v>
      </c>
      <c r="V28" t="s">
        <v>25</v>
      </c>
    </row>
    <row r="29" spans="1:33" ht="409.5" x14ac:dyDescent="0.25">
      <c r="A29" s="2">
        <v>45590.880423740004</v>
      </c>
      <c r="B29">
        <v>0</v>
      </c>
      <c r="C29">
        <v>1</v>
      </c>
      <c r="F29" t="s">
        <v>7</v>
      </c>
      <c r="L29">
        <v>0</v>
      </c>
      <c r="M29">
        <v>0</v>
      </c>
      <c r="O29">
        <v>0</v>
      </c>
      <c r="P29">
        <v>1</v>
      </c>
      <c r="Q29">
        <v>5</v>
      </c>
      <c r="R29">
        <v>0</v>
      </c>
      <c r="S29">
        <v>1</v>
      </c>
      <c r="T29" s="22" t="s">
        <v>77</v>
      </c>
      <c r="U29" t="s">
        <v>78</v>
      </c>
      <c r="V29" t="s">
        <v>40</v>
      </c>
      <c r="X29" t="s">
        <v>185</v>
      </c>
      <c r="AE29" t="s">
        <v>185</v>
      </c>
      <c r="AG29" t="s">
        <v>186</v>
      </c>
    </row>
    <row r="30" spans="1:33" x14ac:dyDescent="0.25">
      <c r="A30" s="2">
        <v>45592.538838</v>
      </c>
      <c r="B30">
        <v>0</v>
      </c>
      <c r="C30">
        <v>1</v>
      </c>
      <c r="E30" s="21" t="s">
        <v>6</v>
      </c>
      <c r="L30">
        <v>0</v>
      </c>
      <c r="M30">
        <v>0</v>
      </c>
      <c r="O30">
        <v>0</v>
      </c>
      <c r="P30">
        <v>1</v>
      </c>
      <c r="Q30">
        <v>1</v>
      </c>
      <c r="R30">
        <v>0</v>
      </c>
      <c r="S30">
        <v>1</v>
      </c>
      <c r="T30" s="6" t="s">
        <v>79</v>
      </c>
      <c r="U30" t="s">
        <v>80</v>
      </c>
      <c r="V30" t="s">
        <v>29</v>
      </c>
      <c r="Z30" t="s">
        <v>185</v>
      </c>
    </row>
    <row r="31" spans="1:33" x14ac:dyDescent="0.25">
      <c r="A31" s="2">
        <v>45597.501771939998</v>
      </c>
      <c r="B31">
        <v>0</v>
      </c>
      <c r="C31">
        <v>1</v>
      </c>
      <c r="E31" s="7"/>
      <c r="F31" s="21" t="s">
        <v>7</v>
      </c>
      <c r="L31">
        <v>0</v>
      </c>
      <c r="M31">
        <v>0</v>
      </c>
      <c r="O31">
        <v>0</v>
      </c>
      <c r="P31">
        <v>1</v>
      </c>
      <c r="Q31">
        <v>1</v>
      </c>
      <c r="R31">
        <v>0</v>
      </c>
      <c r="S31">
        <v>1</v>
      </c>
      <c r="T31" s="6" t="s">
        <v>81</v>
      </c>
      <c r="U31" t="s">
        <v>82</v>
      </c>
      <c r="V31" t="s">
        <v>29</v>
      </c>
    </row>
    <row r="32" spans="1:33" ht="110.25" x14ac:dyDescent="0.25">
      <c r="A32" s="2">
        <v>45597.503373560001</v>
      </c>
      <c r="B32">
        <v>0</v>
      </c>
      <c r="C32">
        <v>1</v>
      </c>
      <c r="D32" t="s">
        <v>5</v>
      </c>
      <c r="L32">
        <v>0</v>
      </c>
      <c r="M32">
        <v>0</v>
      </c>
      <c r="O32">
        <v>0</v>
      </c>
      <c r="P32">
        <v>1</v>
      </c>
      <c r="Q32">
        <v>4</v>
      </c>
      <c r="R32">
        <v>0</v>
      </c>
      <c r="S32">
        <v>1</v>
      </c>
      <c r="T32" s="6" t="s">
        <v>83</v>
      </c>
      <c r="U32" t="s">
        <v>84</v>
      </c>
      <c r="V32" s="21" t="s">
        <v>25</v>
      </c>
      <c r="AA32" t="s">
        <v>185</v>
      </c>
      <c r="AD32" t="s">
        <v>185</v>
      </c>
      <c r="AF32" t="s">
        <v>185</v>
      </c>
    </row>
    <row r="33" spans="1:33" ht="31.5" x14ac:dyDescent="0.25">
      <c r="A33" s="2">
        <v>45597.50495427</v>
      </c>
      <c r="B33">
        <v>0</v>
      </c>
      <c r="C33">
        <v>1</v>
      </c>
      <c r="D33" t="s">
        <v>5</v>
      </c>
      <c r="L33">
        <v>0</v>
      </c>
      <c r="M33">
        <v>0</v>
      </c>
      <c r="O33">
        <v>0</v>
      </c>
      <c r="P33">
        <v>1</v>
      </c>
      <c r="Q33">
        <v>5</v>
      </c>
      <c r="R33">
        <v>0</v>
      </c>
      <c r="S33">
        <v>1</v>
      </c>
      <c r="T33" s="6" t="s">
        <v>85</v>
      </c>
      <c r="U33" t="s">
        <v>86</v>
      </c>
      <c r="V33" t="s">
        <v>25</v>
      </c>
    </row>
    <row r="34" spans="1:33" ht="31.5" x14ac:dyDescent="0.25">
      <c r="A34" s="2">
        <v>45597.521150749999</v>
      </c>
      <c r="B34">
        <v>0</v>
      </c>
      <c r="C34">
        <v>1</v>
      </c>
      <c r="D34" t="s">
        <v>5</v>
      </c>
      <c r="L34">
        <v>0</v>
      </c>
      <c r="M34">
        <v>0</v>
      </c>
      <c r="O34">
        <v>1</v>
      </c>
      <c r="P34">
        <v>1</v>
      </c>
      <c r="Q34">
        <v>5</v>
      </c>
      <c r="R34">
        <v>0</v>
      </c>
      <c r="S34">
        <v>1</v>
      </c>
      <c r="T34" s="6" t="s">
        <v>87</v>
      </c>
      <c r="U34" t="s">
        <v>88</v>
      </c>
      <c r="V34" t="s">
        <v>25</v>
      </c>
    </row>
    <row r="35" spans="1:33" x14ac:dyDescent="0.25">
      <c r="A35" s="2">
        <v>45597.596009540001</v>
      </c>
      <c r="B35">
        <v>0</v>
      </c>
      <c r="C35">
        <v>1</v>
      </c>
      <c r="D35" t="s">
        <v>5</v>
      </c>
      <c r="L35">
        <v>0</v>
      </c>
      <c r="M35">
        <v>0</v>
      </c>
      <c r="O35">
        <v>0</v>
      </c>
      <c r="P35">
        <v>1</v>
      </c>
      <c r="Q35">
        <v>5</v>
      </c>
      <c r="R35">
        <v>0</v>
      </c>
      <c r="S35">
        <v>1</v>
      </c>
      <c r="T35" s="6" t="s">
        <v>89</v>
      </c>
      <c r="U35" t="s">
        <v>90</v>
      </c>
      <c r="V35" s="21" t="s">
        <v>26</v>
      </c>
    </row>
    <row r="36" spans="1:33" ht="94.5" x14ac:dyDescent="0.25">
      <c r="A36" s="2">
        <v>45597.620557030001</v>
      </c>
      <c r="B36">
        <v>0</v>
      </c>
      <c r="C36">
        <v>1</v>
      </c>
      <c r="D36" t="s">
        <v>5</v>
      </c>
      <c r="L36">
        <v>0</v>
      </c>
      <c r="M36">
        <v>0</v>
      </c>
      <c r="O36">
        <v>0</v>
      </c>
      <c r="P36">
        <v>1</v>
      </c>
      <c r="Q36">
        <v>1</v>
      </c>
      <c r="R36">
        <v>0</v>
      </c>
      <c r="S36">
        <v>1</v>
      </c>
      <c r="T36" s="6" t="s">
        <v>91</v>
      </c>
      <c r="U36" t="s">
        <v>92</v>
      </c>
      <c r="V36" s="21" t="s">
        <v>29</v>
      </c>
      <c r="X36" t="s">
        <v>185</v>
      </c>
    </row>
    <row r="37" spans="1:33" x14ac:dyDescent="0.25">
      <c r="A37" s="2">
        <v>45597.681892599998</v>
      </c>
      <c r="B37">
        <v>0</v>
      </c>
      <c r="C37">
        <v>1</v>
      </c>
      <c r="D37" t="s">
        <v>5</v>
      </c>
      <c r="L37">
        <v>0</v>
      </c>
      <c r="M37">
        <v>0</v>
      </c>
      <c r="O37">
        <v>0</v>
      </c>
      <c r="P37">
        <v>1</v>
      </c>
      <c r="Q37">
        <v>5</v>
      </c>
      <c r="R37">
        <v>0</v>
      </c>
      <c r="S37">
        <v>1</v>
      </c>
      <c r="T37" s="6" t="s">
        <v>93</v>
      </c>
      <c r="U37" t="s">
        <v>58</v>
      </c>
      <c r="V37" t="s">
        <v>26</v>
      </c>
    </row>
    <row r="38" spans="1:33" ht="47.25" x14ac:dyDescent="0.25">
      <c r="A38" s="2">
        <v>45597.892247199998</v>
      </c>
      <c r="B38">
        <v>0</v>
      </c>
      <c r="C38">
        <v>1</v>
      </c>
      <c r="D38" t="s">
        <v>5</v>
      </c>
      <c r="L38">
        <v>0</v>
      </c>
      <c r="M38">
        <v>0</v>
      </c>
      <c r="O38">
        <v>0</v>
      </c>
      <c r="P38">
        <v>1</v>
      </c>
      <c r="Q38">
        <v>5</v>
      </c>
      <c r="R38">
        <v>0</v>
      </c>
      <c r="S38">
        <v>1</v>
      </c>
      <c r="T38" s="6" t="s">
        <v>94</v>
      </c>
      <c r="U38" t="s">
        <v>95</v>
      </c>
      <c r="V38" t="s">
        <v>25</v>
      </c>
    </row>
    <row r="39" spans="1:33" ht="31.5" x14ac:dyDescent="0.25">
      <c r="A39" s="2">
        <v>45597.910807920001</v>
      </c>
      <c r="B39">
        <v>0</v>
      </c>
      <c r="C39">
        <v>1</v>
      </c>
      <c r="E39" s="21" t="s">
        <v>6</v>
      </c>
      <c r="L39">
        <v>0</v>
      </c>
      <c r="M39">
        <v>0</v>
      </c>
      <c r="O39">
        <v>0</v>
      </c>
      <c r="P39">
        <v>1</v>
      </c>
      <c r="Q39">
        <v>5</v>
      </c>
      <c r="R39">
        <v>0</v>
      </c>
      <c r="S39">
        <v>1</v>
      </c>
      <c r="T39" s="6" t="s">
        <v>96</v>
      </c>
      <c r="U39" t="s">
        <v>50</v>
      </c>
      <c r="V39" t="s">
        <v>25</v>
      </c>
    </row>
    <row r="40" spans="1:33" x14ac:dyDescent="0.25">
      <c r="A40" s="2">
        <v>45598.66507581</v>
      </c>
      <c r="B40">
        <v>0</v>
      </c>
      <c r="C40">
        <v>1</v>
      </c>
      <c r="D40" t="s">
        <v>5</v>
      </c>
      <c r="L40">
        <v>0</v>
      </c>
      <c r="M40">
        <v>0</v>
      </c>
      <c r="O40">
        <v>0</v>
      </c>
      <c r="P40">
        <v>1</v>
      </c>
      <c r="Q40">
        <v>3</v>
      </c>
      <c r="R40">
        <v>0</v>
      </c>
      <c r="S40">
        <v>1</v>
      </c>
      <c r="T40" s="6" t="s">
        <v>97</v>
      </c>
      <c r="U40" t="s">
        <v>98</v>
      </c>
      <c r="V40" t="s">
        <v>25</v>
      </c>
    </row>
    <row r="41" spans="1:33" x14ac:dyDescent="0.25">
      <c r="A41" s="2">
        <v>45598.977300589999</v>
      </c>
      <c r="B41">
        <v>0</v>
      </c>
      <c r="C41">
        <v>1</v>
      </c>
      <c r="J41" t="s">
        <v>11</v>
      </c>
      <c r="L41">
        <v>1</v>
      </c>
      <c r="M41">
        <v>1</v>
      </c>
      <c r="O41">
        <v>0</v>
      </c>
      <c r="P41">
        <v>1</v>
      </c>
      <c r="Q41">
        <v>5</v>
      </c>
      <c r="R41">
        <v>0</v>
      </c>
      <c r="S41">
        <v>1</v>
      </c>
      <c r="T41" s="6" t="s">
        <v>99</v>
      </c>
      <c r="U41" t="s">
        <v>100</v>
      </c>
      <c r="V41" t="s">
        <v>25</v>
      </c>
    </row>
    <row r="42" spans="1:33" ht="31.5" x14ac:dyDescent="0.25">
      <c r="A42" s="2">
        <v>45599.029410069998</v>
      </c>
      <c r="B42">
        <v>0</v>
      </c>
      <c r="C42">
        <v>1</v>
      </c>
      <c r="D42" t="s">
        <v>5</v>
      </c>
      <c r="L42">
        <v>0</v>
      </c>
      <c r="M42">
        <v>0</v>
      </c>
      <c r="O42">
        <v>0</v>
      </c>
      <c r="P42">
        <v>1</v>
      </c>
      <c r="Q42">
        <v>5</v>
      </c>
      <c r="R42">
        <v>0</v>
      </c>
      <c r="S42">
        <v>1</v>
      </c>
      <c r="T42" s="6" t="s">
        <v>101</v>
      </c>
      <c r="U42" t="s">
        <v>102</v>
      </c>
      <c r="V42" t="s">
        <v>25</v>
      </c>
    </row>
    <row r="43" spans="1:33" x14ac:dyDescent="0.25">
      <c r="A43" s="2">
        <v>45599.446300869997</v>
      </c>
      <c r="B43">
        <v>0</v>
      </c>
      <c r="C43">
        <v>1</v>
      </c>
      <c r="D43" t="s">
        <v>5</v>
      </c>
      <c r="L43">
        <v>0</v>
      </c>
      <c r="M43">
        <v>0</v>
      </c>
      <c r="O43">
        <v>0</v>
      </c>
      <c r="P43">
        <v>1</v>
      </c>
      <c r="Q43">
        <v>4</v>
      </c>
      <c r="R43">
        <v>0</v>
      </c>
      <c r="S43">
        <v>1</v>
      </c>
      <c r="T43" s="6" t="s">
        <v>103</v>
      </c>
      <c r="U43" t="s">
        <v>104</v>
      </c>
      <c r="V43" t="s">
        <v>26</v>
      </c>
    </row>
    <row r="44" spans="1:33" ht="47.25" x14ac:dyDescent="0.25">
      <c r="A44" s="2">
        <v>45599.49855977</v>
      </c>
      <c r="B44">
        <v>0</v>
      </c>
      <c r="C44">
        <v>1</v>
      </c>
      <c r="D44" t="s">
        <v>5</v>
      </c>
      <c r="L44">
        <v>0</v>
      </c>
      <c r="M44">
        <v>0</v>
      </c>
      <c r="O44">
        <v>0</v>
      </c>
      <c r="P44">
        <v>1</v>
      </c>
      <c r="Q44">
        <v>5</v>
      </c>
      <c r="R44">
        <v>0</v>
      </c>
      <c r="S44">
        <v>1</v>
      </c>
      <c r="T44" s="6" t="s">
        <v>105</v>
      </c>
      <c r="U44" t="s">
        <v>106</v>
      </c>
      <c r="V44" s="21" t="s">
        <v>25</v>
      </c>
      <c r="AF44" t="s">
        <v>185</v>
      </c>
    </row>
    <row r="45" spans="1:33" x14ac:dyDescent="0.25">
      <c r="A45" s="2">
        <v>45599.844194949997</v>
      </c>
      <c r="B45">
        <v>0</v>
      </c>
      <c r="C45">
        <v>1</v>
      </c>
      <c r="D45" t="s">
        <v>5</v>
      </c>
      <c r="L45">
        <v>0</v>
      </c>
      <c r="M45">
        <v>0</v>
      </c>
      <c r="O45">
        <v>0</v>
      </c>
      <c r="P45">
        <v>1</v>
      </c>
      <c r="Q45">
        <v>5</v>
      </c>
      <c r="R45">
        <v>0</v>
      </c>
      <c r="S45">
        <v>1</v>
      </c>
      <c r="T45" s="6" t="s">
        <v>107</v>
      </c>
      <c r="U45" t="s">
        <v>108</v>
      </c>
      <c r="V45" t="s">
        <v>26</v>
      </c>
    </row>
    <row r="46" spans="1:33" ht="31.5" x14ac:dyDescent="0.25">
      <c r="A46" s="2">
        <v>45599.948748540002</v>
      </c>
      <c r="B46">
        <v>0</v>
      </c>
      <c r="C46">
        <v>1</v>
      </c>
      <c r="E46" t="s">
        <v>6</v>
      </c>
      <c r="L46">
        <v>0</v>
      </c>
      <c r="M46">
        <v>0</v>
      </c>
      <c r="O46">
        <v>0</v>
      </c>
      <c r="P46">
        <v>1</v>
      </c>
      <c r="Q46">
        <v>5</v>
      </c>
      <c r="R46">
        <v>0</v>
      </c>
      <c r="S46">
        <v>1</v>
      </c>
      <c r="T46" s="6" t="s">
        <v>109</v>
      </c>
      <c r="U46" t="s">
        <v>50</v>
      </c>
      <c r="V46" t="s">
        <v>25</v>
      </c>
    </row>
    <row r="47" spans="1:33" x14ac:dyDescent="0.25">
      <c r="A47" s="2">
        <v>45600.285355419997</v>
      </c>
      <c r="B47">
        <v>0</v>
      </c>
      <c r="C47">
        <v>1</v>
      </c>
      <c r="D47" t="s">
        <v>5</v>
      </c>
      <c r="L47">
        <v>0</v>
      </c>
      <c r="M47">
        <v>0</v>
      </c>
      <c r="O47">
        <v>0</v>
      </c>
      <c r="P47">
        <v>1</v>
      </c>
      <c r="Q47">
        <v>5</v>
      </c>
      <c r="R47">
        <v>0</v>
      </c>
      <c r="S47">
        <v>1</v>
      </c>
      <c r="T47" s="6" t="s">
        <v>110</v>
      </c>
      <c r="U47" t="s">
        <v>111</v>
      </c>
      <c r="V47" t="s">
        <v>25</v>
      </c>
    </row>
    <row r="48" spans="1:33" ht="362.25" x14ac:dyDescent="0.25">
      <c r="A48" s="2">
        <v>45600.327297069998</v>
      </c>
      <c r="B48">
        <v>0</v>
      </c>
      <c r="C48">
        <v>1</v>
      </c>
      <c r="F48" t="s">
        <v>7</v>
      </c>
      <c r="L48">
        <v>0</v>
      </c>
      <c r="M48">
        <v>0</v>
      </c>
      <c r="O48">
        <v>0</v>
      </c>
      <c r="P48">
        <v>1</v>
      </c>
      <c r="Q48">
        <v>3</v>
      </c>
      <c r="R48">
        <v>0</v>
      </c>
      <c r="S48">
        <v>1</v>
      </c>
      <c r="T48" s="6" t="s">
        <v>112</v>
      </c>
      <c r="U48" t="s">
        <v>113</v>
      </c>
      <c r="V48" t="s">
        <v>26</v>
      </c>
      <c r="X48" t="s">
        <v>185</v>
      </c>
      <c r="AF48" t="s">
        <v>185</v>
      </c>
      <c r="AG48" t="s">
        <v>185</v>
      </c>
    </row>
    <row r="49" spans="1:33" ht="157.5" x14ac:dyDescent="0.25">
      <c r="A49" s="2">
        <v>45600.431624359997</v>
      </c>
      <c r="B49">
        <v>0</v>
      </c>
      <c r="C49">
        <v>1</v>
      </c>
      <c r="E49" s="7"/>
      <c r="F49" s="21" t="s">
        <v>7</v>
      </c>
      <c r="L49">
        <v>0</v>
      </c>
      <c r="M49">
        <v>0</v>
      </c>
      <c r="O49">
        <v>0</v>
      </c>
      <c r="P49">
        <v>1</v>
      </c>
      <c r="Q49">
        <v>1</v>
      </c>
      <c r="R49">
        <v>0</v>
      </c>
      <c r="S49">
        <v>1</v>
      </c>
      <c r="T49" s="6" t="s">
        <v>114</v>
      </c>
      <c r="U49" t="s">
        <v>115</v>
      </c>
      <c r="V49" s="21" t="s">
        <v>29</v>
      </c>
      <c r="W49" t="s">
        <v>185</v>
      </c>
      <c r="X49" t="s">
        <v>185</v>
      </c>
      <c r="AF49" t="s">
        <v>185</v>
      </c>
    </row>
    <row r="50" spans="1:33" x14ac:dyDescent="0.25">
      <c r="A50" s="2">
        <v>45600.432506390003</v>
      </c>
      <c r="B50">
        <v>0</v>
      </c>
      <c r="C50">
        <v>1</v>
      </c>
      <c r="D50" t="s">
        <v>5</v>
      </c>
      <c r="L50">
        <v>0</v>
      </c>
      <c r="M50">
        <v>0</v>
      </c>
      <c r="O50">
        <v>0</v>
      </c>
      <c r="P50">
        <v>1</v>
      </c>
      <c r="Q50">
        <v>5</v>
      </c>
      <c r="R50">
        <v>0</v>
      </c>
      <c r="S50">
        <v>1</v>
      </c>
      <c r="T50" s="6" t="s">
        <v>116</v>
      </c>
      <c r="U50" t="s">
        <v>117</v>
      </c>
      <c r="V50" s="21" t="s">
        <v>25</v>
      </c>
    </row>
    <row r="51" spans="1:33" x14ac:dyDescent="0.25">
      <c r="A51" s="2">
        <v>45600.43805312</v>
      </c>
      <c r="B51">
        <v>0</v>
      </c>
      <c r="C51">
        <v>1</v>
      </c>
      <c r="D51" t="s">
        <v>5</v>
      </c>
      <c r="L51">
        <v>0</v>
      </c>
      <c r="M51">
        <v>0</v>
      </c>
      <c r="O51">
        <v>0</v>
      </c>
      <c r="P51">
        <v>1</v>
      </c>
      <c r="Q51">
        <v>5</v>
      </c>
      <c r="R51">
        <v>0</v>
      </c>
      <c r="S51">
        <v>1</v>
      </c>
      <c r="T51" s="6" t="s">
        <v>122</v>
      </c>
      <c r="U51" t="s">
        <v>123</v>
      </c>
      <c r="V51" s="21" t="s">
        <v>25</v>
      </c>
    </row>
    <row r="52" spans="1:33" ht="94.5" x14ac:dyDescent="0.25">
      <c r="A52" s="2">
        <v>45600.653759909997</v>
      </c>
      <c r="B52">
        <v>0</v>
      </c>
      <c r="C52">
        <v>1</v>
      </c>
      <c r="E52" t="s">
        <v>6</v>
      </c>
      <c r="L52">
        <v>0</v>
      </c>
      <c r="M52">
        <v>0</v>
      </c>
      <c r="O52">
        <v>0</v>
      </c>
      <c r="P52">
        <v>1</v>
      </c>
      <c r="Q52">
        <v>1</v>
      </c>
      <c r="R52">
        <v>0</v>
      </c>
      <c r="S52">
        <v>1</v>
      </c>
      <c r="T52" s="6" t="s">
        <v>124</v>
      </c>
      <c r="U52" t="s">
        <v>80</v>
      </c>
      <c r="V52" t="s">
        <v>29</v>
      </c>
      <c r="AG52" t="s">
        <v>185</v>
      </c>
    </row>
    <row r="53" spans="1:33" x14ac:dyDescent="0.25">
      <c r="A53" s="2">
        <v>45600.667682599997</v>
      </c>
      <c r="B53">
        <v>0</v>
      </c>
      <c r="C53">
        <v>1</v>
      </c>
      <c r="D53" t="s">
        <v>5</v>
      </c>
      <c r="L53">
        <v>0</v>
      </c>
      <c r="M53">
        <v>0</v>
      </c>
      <c r="O53">
        <v>0</v>
      </c>
      <c r="P53">
        <v>1</v>
      </c>
      <c r="Q53">
        <v>5</v>
      </c>
      <c r="R53">
        <v>0</v>
      </c>
      <c r="S53">
        <v>1</v>
      </c>
      <c r="T53" s="6" t="s">
        <v>125</v>
      </c>
      <c r="U53" t="s">
        <v>126</v>
      </c>
      <c r="V53" t="s">
        <v>25</v>
      </c>
    </row>
    <row r="54" spans="1:33" x14ac:dyDescent="0.25">
      <c r="A54" s="2">
        <v>45600.756870999998</v>
      </c>
      <c r="B54">
        <v>0</v>
      </c>
      <c r="C54">
        <v>1</v>
      </c>
      <c r="I54" t="s">
        <v>10</v>
      </c>
      <c r="L54">
        <v>0</v>
      </c>
      <c r="M54">
        <v>0</v>
      </c>
      <c r="O54">
        <v>0</v>
      </c>
      <c r="P54">
        <v>1</v>
      </c>
      <c r="Q54">
        <v>1</v>
      </c>
      <c r="R54">
        <v>0</v>
      </c>
      <c r="S54">
        <v>1</v>
      </c>
      <c r="T54" s="6" t="s">
        <v>127</v>
      </c>
      <c r="U54" t="s">
        <v>128</v>
      </c>
      <c r="V54" t="s">
        <v>25</v>
      </c>
    </row>
    <row r="55" spans="1:33" ht="31.5" x14ac:dyDescent="0.25">
      <c r="A55" s="2">
        <v>45600.8006819</v>
      </c>
      <c r="B55">
        <v>0</v>
      </c>
      <c r="C55">
        <v>1</v>
      </c>
      <c r="E55" t="s">
        <v>6</v>
      </c>
      <c r="L55">
        <v>0</v>
      </c>
      <c r="M55">
        <v>0</v>
      </c>
      <c r="O55">
        <v>0</v>
      </c>
      <c r="P55">
        <v>1</v>
      </c>
      <c r="Q55">
        <v>4</v>
      </c>
      <c r="R55">
        <v>0</v>
      </c>
      <c r="S55">
        <v>1</v>
      </c>
      <c r="T55" s="6" t="s">
        <v>129</v>
      </c>
      <c r="U55" t="s">
        <v>130</v>
      </c>
      <c r="V55" s="21" t="s">
        <v>25</v>
      </c>
    </row>
    <row r="56" spans="1:33" ht="47.25" x14ac:dyDescent="0.25">
      <c r="A56" s="2">
        <v>45600.854412330002</v>
      </c>
      <c r="B56">
        <v>0</v>
      </c>
      <c r="C56">
        <v>1</v>
      </c>
      <c r="D56" t="s">
        <v>5</v>
      </c>
      <c r="L56">
        <v>0</v>
      </c>
      <c r="M56">
        <v>0</v>
      </c>
      <c r="O56">
        <v>0</v>
      </c>
      <c r="P56">
        <v>1</v>
      </c>
      <c r="Q56">
        <v>5</v>
      </c>
      <c r="R56">
        <v>0</v>
      </c>
      <c r="S56">
        <v>1</v>
      </c>
      <c r="T56" s="6" t="s">
        <v>131</v>
      </c>
      <c r="U56" t="s">
        <v>132</v>
      </c>
      <c r="V56" t="s">
        <v>25</v>
      </c>
    </row>
    <row r="57" spans="1:33" x14ac:dyDescent="0.25">
      <c r="A57" s="2">
        <v>45601.482361809998</v>
      </c>
      <c r="B57">
        <v>0</v>
      </c>
      <c r="C57">
        <v>1</v>
      </c>
      <c r="D57" t="s">
        <v>5</v>
      </c>
      <c r="L57">
        <v>0</v>
      </c>
      <c r="M57">
        <v>0</v>
      </c>
      <c r="O57">
        <v>0</v>
      </c>
      <c r="P57">
        <v>1</v>
      </c>
      <c r="Q57">
        <v>5</v>
      </c>
      <c r="R57">
        <v>0</v>
      </c>
      <c r="S57">
        <v>1</v>
      </c>
      <c r="T57" s="6" t="s">
        <v>133</v>
      </c>
      <c r="U57" t="s">
        <v>134</v>
      </c>
      <c r="V57" t="s">
        <v>26</v>
      </c>
    </row>
    <row r="58" spans="1:33" ht="63" x14ac:dyDescent="0.25">
      <c r="A58" s="2">
        <v>45602.372744510001</v>
      </c>
      <c r="B58">
        <v>0</v>
      </c>
      <c r="C58">
        <v>1</v>
      </c>
      <c r="D58" t="s">
        <v>5</v>
      </c>
      <c r="L58">
        <v>0</v>
      </c>
      <c r="M58">
        <v>0</v>
      </c>
      <c r="O58">
        <v>0</v>
      </c>
      <c r="P58">
        <v>1</v>
      </c>
      <c r="Q58">
        <v>4</v>
      </c>
      <c r="R58">
        <v>0</v>
      </c>
      <c r="S58">
        <v>1</v>
      </c>
      <c r="T58" s="6" t="s">
        <v>135</v>
      </c>
      <c r="U58" t="s">
        <v>136</v>
      </c>
      <c r="V58" s="21" t="s">
        <v>29</v>
      </c>
      <c r="AG58" t="s">
        <v>185</v>
      </c>
    </row>
    <row r="59" spans="1:33" ht="78.75" x14ac:dyDescent="0.25">
      <c r="A59" s="2">
        <v>45603.580516410002</v>
      </c>
      <c r="B59">
        <v>0</v>
      </c>
      <c r="C59">
        <v>1</v>
      </c>
      <c r="E59" s="7"/>
      <c r="F59" s="21" t="s">
        <v>7</v>
      </c>
      <c r="L59">
        <v>0</v>
      </c>
      <c r="M59">
        <v>0</v>
      </c>
      <c r="O59">
        <v>0</v>
      </c>
      <c r="P59">
        <v>1</v>
      </c>
      <c r="Q59">
        <v>3</v>
      </c>
      <c r="R59">
        <v>0</v>
      </c>
      <c r="S59">
        <v>1</v>
      </c>
      <c r="T59" s="6" t="s">
        <v>137</v>
      </c>
      <c r="U59" t="s">
        <v>138</v>
      </c>
      <c r="V59" s="21" t="s">
        <v>29</v>
      </c>
      <c r="X59" t="s">
        <v>185</v>
      </c>
    </row>
    <row r="60" spans="1:33" ht="126" x14ac:dyDescent="0.25">
      <c r="A60" s="2">
        <v>45604.388281400003</v>
      </c>
      <c r="B60">
        <v>0</v>
      </c>
      <c r="C60">
        <v>1</v>
      </c>
      <c r="D60" t="s">
        <v>5</v>
      </c>
      <c r="L60">
        <v>0</v>
      </c>
      <c r="M60">
        <v>0</v>
      </c>
      <c r="O60">
        <v>0</v>
      </c>
      <c r="P60">
        <v>1</v>
      </c>
      <c r="Q60">
        <v>5</v>
      </c>
      <c r="R60">
        <v>0</v>
      </c>
      <c r="S60">
        <v>1</v>
      </c>
      <c r="T60" s="6" t="s">
        <v>139</v>
      </c>
      <c r="U60" t="s">
        <v>140</v>
      </c>
      <c r="V60" s="21" t="s">
        <v>25</v>
      </c>
      <c r="AF60" t="s">
        <v>185</v>
      </c>
    </row>
    <row r="61" spans="1:33" ht="31.5" x14ac:dyDescent="0.25">
      <c r="A61" s="2">
        <v>45604.662679469999</v>
      </c>
      <c r="B61">
        <v>0</v>
      </c>
      <c r="C61">
        <v>1</v>
      </c>
      <c r="D61" t="s">
        <v>5</v>
      </c>
      <c r="L61">
        <v>0</v>
      </c>
      <c r="M61">
        <v>0</v>
      </c>
      <c r="O61">
        <v>0</v>
      </c>
      <c r="P61">
        <v>1</v>
      </c>
      <c r="Q61">
        <v>5</v>
      </c>
      <c r="R61">
        <v>0</v>
      </c>
      <c r="S61">
        <v>1</v>
      </c>
      <c r="T61" s="6" t="s">
        <v>141</v>
      </c>
      <c r="U61" t="s">
        <v>142</v>
      </c>
      <c r="V61" s="21" t="s">
        <v>25</v>
      </c>
    </row>
    <row r="62" spans="1:33" ht="141.75" x14ac:dyDescent="0.25">
      <c r="A62" s="2">
        <v>45605.886028289999</v>
      </c>
      <c r="B62">
        <v>0</v>
      </c>
      <c r="C62">
        <v>1</v>
      </c>
      <c r="E62" t="s">
        <v>6</v>
      </c>
      <c r="L62">
        <v>0</v>
      </c>
      <c r="M62">
        <v>0</v>
      </c>
      <c r="O62">
        <v>0</v>
      </c>
      <c r="P62">
        <v>1</v>
      </c>
      <c r="Q62">
        <v>1</v>
      </c>
      <c r="R62">
        <v>0</v>
      </c>
      <c r="S62">
        <v>1</v>
      </c>
      <c r="T62" s="6" t="s">
        <v>143</v>
      </c>
      <c r="U62" t="s">
        <v>75</v>
      </c>
      <c r="V62" t="s">
        <v>29</v>
      </c>
      <c r="Y62" t="s">
        <v>185</v>
      </c>
      <c r="AG62" t="s">
        <v>185</v>
      </c>
    </row>
    <row r="63" spans="1:33" ht="31.5" x14ac:dyDescent="0.25">
      <c r="A63" s="2">
        <v>45610.78924238</v>
      </c>
      <c r="B63">
        <v>0</v>
      </c>
      <c r="C63">
        <v>1</v>
      </c>
      <c r="J63" t="s">
        <v>11</v>
      </c>
      <c r="L63">
        <v>0</v>
      </c>
      <c r="M63">
        <v>1</v>
      </c>
      <c r="N63" t="s">
        <v>119</v>
      </c>
      <c r="O63">
        <v>0</v>
      </c>
      <c r="P63">
        <v>1</v>
      </c>
      <c r="Q63">
        <v>5</v>
      </c>
      <c r="R63">
        <v>0</v>
      </c>
      <c r="S63">
        <v>1</v>
      </c>
      <c r="T63" s="6" t="s">
        <v>144</v>
      </c>
      <c r="U63" t="s">
        <v>145</v>
      </c>
      <c r="V63" t="s">
        <v>25</v>
      </c>
    </row>
    <row r="64" spans="1:33" ht="252" x14ac:dyDescent="0.25">
      <c r="A64" s="2">
        <v>45611.380148429998</v>
      </c>
      <c r="B64">
        <v>0</v>
      </c>
      <c r="C64">
        <v>1</v>
      </c>
      <c r="J64" t="s">
        <v>11</v>
      </c>
      <c r="L64">
        <v>0</v>
      </c>
      <c r="M64">
        <v>1</v>
      </c>
      <c r="N64" t="s">
        <v>120</v>
      </c>
      <c r="O64">
        <v>0</v>
      </c>
      <c r="P64">
        <v>1</v>
      </c>
      <c r="Q64">
        <v>3</v>
      </c>
      <c r="R64">
        <v>0</v>
      </c>
      <c r="S64">
        <v>1</v>
      </c>
      <c r="T64" s="22" t="s">
        <v>146</v>
      </c>
      <c r="U64" t="s">
        <v>147</v>
      </c>
      <c r="V64" t="s">
        <v>40</v>
      </c>
      <c r="AF64" t="s">
        <v>185</v>
      </c>
    </row>
    <row r="65" spans="1:33" x14ac:dyDescent="0.25">
      <c r="A65" s="2">
        <v>45611.586895100001</v>
      </c>
      <c r="B65">
        <v>0</v>
      </c>
      <c r="C65">
        <v>1</v>
      </c>
      <c r="I65" t="s">
        <v>10</v>
      </c>
      <c r="L65">
        <v>0</v>
      </c>
      <c r="M65">
        <v>0</v>
      </c>
      <c r="O65">
        <v>0</v>
      </c>
      <c r="P65">
        <v>1</v>
      </c>
      <c r="Q65">
        <v>4</v>
      </c>
      <c r="R65">
        <v>0</v>
      </c>
      <c r="S65">
        <v>1</v>
      </c>
      <c r="T65" s="6" t="s">
        <v>148</v>
      </c>
      <c r="U65" t="s">
        <v>64</v>
      </c>
      <c r="V65" t="s">
        <v>25</v>
      </c>
    </row>
    <row r="66" spans="1:33" x14ac:dyDescent="0.25">
      <c r="A66" s="2">
        <v>45611.589109339999</v>
      </c>
      <c r="B66">
        <v>0</v>
      </c>
      <c r="C66">
        <v>1</v>
      </c>
      <c r="J66" t="s">
        <v>11</v>
      </c>
      <c r="L66">
        <v>0</v>
      </c>
      <c r="M66">
        <v>1</v>
      </c>
      <c r="N66" t="s">
        <v>121</v>
      </c>
      <c r="O66">
        <v>0</v>
      </c>
      <c r="P66">
        <v>1</v>
      </c>
      <c r="Q66">
        <v>5</v>
      </c>
      <c r="R66">
        <v>0</v>
      </c>
      <c r="S66">
        <v>1</v>
      </c>
      <c r="T66" s="6" t="s">
        <v>149</v>
      </c>
      <c r="U66" t="s">
        <v>150</v>
      </c>
      <c r="V66" t="s">
        <v>26</v>
      </c>
    </row>
    <row r="67" spans="1:33" x14ac:dyDescent="0.25">
      <c r="A67" s="2">
        <v>45611.589257630003</v>
      </c>
      <c r="B67">
        <v>0</v>
      </c>
      <c r="C67">
        <v>1</v>
      </c>
      <c r="I67" t="s">
        <v>10</v>
      </c>
      <c r="L67">
        <v>0</v>
      </c>
      <c r="M67">
        <v>0</v>
      </c>
      <c r="O67">
        <v>0</v>
      </c>
      <c r="P67">
        <v>1</v>
      </c>
      <c r="Q67">
        <v>3</v>
      </c>
      <c r="R67">
        <v>0</v>
      </c>
      <c r="S67">
        <v>1</v>
      </c>
      <c r="T67" s="6" t="s">
        <v>151</v>
      </c>
      <c r="U67" t="s">
        <v>152</v>
      </c>
      <c r="V67" s="21" t="s">
        <v>26</v>
      </c>
    </row>
    <row r="68" spans="1:33" x14ac:dyDescent="0.25">
      <c r="A68" s="2">
        <v>45611.600910230001</v>
      </c>
      <c r="B68">
        <v>0</v>
      </c>
      <c r="C68">
        <v>1</v>
      </c>
      <c r="D68" t="s">
        <v>5</v>
      </c>
      <c r="L68">
        <v>0</v>
      </c>
      <c r="M68">
        <v>0</v>
      </c>
      <c r="O68">
        <v>0</v>
      </c>
      <c r="P68">
        <v>1</v>
      </c>
      <c r="Q68">
        <v>3</v>
      </c>
      <c r="R68">
        <v>0</v>
      </c>
      <c r="S68">
        <v>1</v>
      </c>
      <c r="T68" s="6" t="s">
        <v>153</v>
      </c>
      <c r="U68" t="s">
        <v>154</v>
      </c>
      <c r="V68" t="s">
        <v>26</v>
      </c>
    </row>
    <row r="69" spans="1:33" ht="94.5" x14ac:dyDescent="0.25">
      <c r="A69" s="2">
        <v>45611.609024220001</v>
      </c>
      <c r="B69">
        <v>0</v>
      </c>
      <c r="C69">
        <v>1</v>
      </c>
      <c r="D69" t="s">
        <v>5</v>
      </c>
      <c r="L69">
        <v>0</v>
      </c>
      <c r="M69">
        <v>0</v>
      </c>
      <c r="O69">
        <v>0</v>
      </c>
      <c r="P69">
        <v>1</v>
      </c>
      <c r="Q69">
        <v>5</v>
      </c>
      <c r="R69">
        <v>0</v>
      </c>
      <c r="S69">
        <v>1</v>
      </c>
      <c r="T69" s="6" t="s">
        <v>155</v>
      </c>
      <c r="U69" t="s">
        <v>118</v>
      </c>
      <c r="V69" s="21" t="s">
        <v>25</v>
      </c>
    </row>
    <row r="70" spans="1:33" x14ac:dyDescent="0.25">
      <c r="A70" s="2">
        <v>45611.635753330003</v>
      </c>
      <c r="B70">
        <v>0</v>
      </c>
      <c r="C70">
        <v>1</v>
      </c>
      <c r="E70" s="7"/>
      <c r="F70" s="21" t="s">
        <v>7</v>
      </c>
      <c r="L70">
        <v>0</v>
      </c>
      <c r="M70">
        <v>0</v>
      </c>
      <c r="O70">
        <v>0</v>
      </c>
      <c r="P70">
        <v>1</v>
      </c>
      <c r="Q70">
        <v>5</v>
      </c>
      <c r="R70">
        <v>0</v>
      </c>
      <c r="S70">
        <v>1</v>
      </c>
      <c r="T70" s="6" t="s">
        <v>156</v>
      </c>
      <c r="U70" t="s">
        <v>157</v>
      </c>
      <c r="V70" t="s">
        <v>25</v>
      </c>
    </row>
    <row r="71" spans="1:33" x14ac:dyDescent="0.25">
      <c r="A71" s="2">
        <v>45611.669801110002</v>
      </c>
      <c r="B71">
        <v>0</v>
      </c>
      <c r="C71">
        <v>1</v>
      </c>
      <c r="D71" t="s">
        <v>5</v>
      </c>
      <c r="L71">
        <v>0</v>
      </c>
      <c r="M71">
        <v>1</v>
      </c>
      <c r="O71">
        <v>0</v>
      </c>
      <c r="P71">
        <v>1</v>
      </c>
      <c r="Q71">
        <v>5</v>
      </c>
      <c r="R71">
        <v>0</v>
      </c>
      <c r="S71">
        <v>1</v>
      </c>
      <c r="T71" s="6" t="s">
        <v>158</v>
      </c>
      <c r="U71" t="s">
        <v>159</v>
      </c>
      <c r="V71" t="s">
        <v>25</v>
      </c>
    </row>
    <row r="72" spans="1:33" ht="110.25" x14ac:dyDescent="0.25">
      <c r="A72" s="2">
        <v>45611.724081029999</v>
      </c>
      <c r="B72">
        <v>0</v>
      </c>
      <c r="C72">
        <v>1</v>
      </c>
      <c r="D72" t="s">
        <v>5</v>
      </c>
      <c r="L72">
        <v>0</v>
      </c>
      <c r="M72">
        <v>0</v>
      </c>
      <c r="O72">
        <v>0</v>
      </c>
      <c r="P72">
        <v>1</v>
      </c>
      <c r="Q72">
        <v>5</v>
      </c>
      <c r="R72">
        <v>0</v>
      </c>
      <c r="S72">
        <v>1</v>
      </c>
      <c r="T72" s="6" t="s">
        <v>160</v>
      </c>
      <c r="U72" t="s">
        <v>161</v>
      </c>
      <c r="V72" s="21" t="s">
        <v>25</v>
      </c>
      <c r="AF72" t="s">
        <v>185</v>
      </c>
    </row>
    <row r="73" spans="1:33" ht="31.5" x14ac:dyDescent="0.25">
      <c r="A73" s="2">
        <v>45611.775900120003</v>
      </c>
      <c r="B73">
        <v>0</v>
      </c>
      <c r="C73">
        <v>1</v>
      </c>
      <c r="E73" t="s">
        <v>6</v>
      </c>
      <c r="L73">
        <v>0</v>
      </c>
      <c r="M73">
        <v>0</v>
      </c>
      <c r="O73">
        <v>0</v>
      </c>
      <c r="P73">
        <v>1</v>
      </c>
      <c r="Q73">
        <v>5</v>
      </c>
      <c r="R73">
        <v>0</v>
      </c>
      <c r="S73">
        <v>1</v>
      </c>
      <c r="T73" s="6" t="s">
        <v>162</v>
      </c>
      <c r="U73" t="s">
        <v>163</v>
      </c>
      <c r="V73" t="s">
        <v>25</v>
      </c>
    </row>
    <row r="74" spans="1:33" x14ac:dyDescent="0.25">
      <c r="A74" s="2">
        <v>45611.877448580002</v>
      </c>
      <c r="B74">
        <v>0</v>
      </c>
      <c r="C74">
        <v>1</v>
      </c>
      <c r="D74" t="s">
        <v>5</v>
      </c>
      <c r="L74">
        <v>0</v>
      </c>
      <c r="M74">
        <v>0</v>
      </c>
      <c r="O74">
        <v>0</v>
      </c>
      <c r="P74">
        <v>1</v>
      </c>
      <c r="Q74">
        <v>5</v>
      </c>
      <c r="R74">
        <v>0</v>
      </c>
      <c r="S74">
        <v>1</v>
      </c>
      <c r="T74" s="6" t="s">
        <v>164</v>
      </c>
      <c r="U74" t="s">
        <v>165</v>
      </c>
      <c r="V74" t="s">
        <v>26</v>
      </c>
    </row>
    <row r="75" spans="1:33" x14ac:dyDescent="0.25">
      <c r="A75" s="2">
        <v>45612.018078959998</v>
      </c>
      <c r="B75">
        <v>0</v>
      </c>
      <c r="C75">
        <v>1</v>
      </c>
      <c r="D75" t="s">
        <v>5</v>
      </c>
      <c r="L75">
        <v>0</v>
      </c>
      <c r="M75">
        <v>0</v>
      </c>
      <c r="O75">
        <v>0</v>
      </c>
      <c r="P75">
        <v>1</v>
      </c>
      <c r="Q75">
        <v>5</v>
      </c>
      <c r="R75">
        <v>0</v>
      </c>
      <c r="S75">
        <v>1</v>
      </c>
      <c r="T75" s="6" t="s">
        <v>166</v>
      </c>
      <c r="U75" t="s">
        <v>167</v>
      </c>
      <c r="V75" t="s">
        <v>25</v>
      </c>
    </row>
    <row r="76" spans="1:33" ht="126" x14ac:dyDescent="0.25">
      <c r="A76" s="2">
        <v>45612.342404199997</v>
      </c>
      <c r="B76">
        <v>0</v>
      </c>
      <c r="C76">
        <v>1</v>
      </c>
      <c r="D76" t="s">
        <v>5</v>
      </c>
      <c r="L76">
        <v>0</v>
      </c>
      <c r="M76">
        <v>0</v>
      </c>
      <c r="O76">
        <v>0</v>
      </c>
      <c r="P76">
        <v>1</v>
      </c>
      <c r="Q76">
        <v>1</v>
      </c>
      <c r="R76">
        <v>0</v>
      </c>
      <c r="S76">
        <v>1</v>
      </c>
      <c r="T76" s="6" t="s">
        <v>168</v>
      </c>
      <c r="U76" t="s">
        <v>56</v>
      </c>
      <c r="V76" s="21" t="s">
        <v>29</v>
      </c>
      <c r="X76" t="s">
        <v>185</v>
      </c>
      <c r="AG76" t="s">
        <v>185</v>
      </c>
    </row>
    <row r="77" spans="1:33" ht="31.5" x14ac:dyDescent="0.25">
      <c r="A77" s="2">
        <v>45612.582623330003</v>
      </c>
      <c r="B77">
        <v>0</v>
      </c>
      <c r="C77">
        <v>1</v>
      </c>
      <c r="D77" t="s">
        <v>5</v>
      </c>
      <c r="L77">
        <v>0</v>
      </c>
      <c r="M77">
        <v>0</v>
      </c>
      <c r="O77">
        <v>0</v>
      </c>
      <c r="P77">
        <v>1</v>
      </c>
      <c r="Q77">
        <v>5</v>
      </c>
      <c r="R77">
        <v>0</v>
      </c>
      <c r="S77">
        <v>1</v>
      </c>
      <c r="T77" s="6" t="s">
        <v>169</v>
      </c>
      <c r="U77" t="s">
        <v>170</v>
      </c>
      <c r="V77" t="s">
        <v>25</v>
      </c>
    </row>
    <row r="78" spans="1:33" x14ac:dyDescent="0.25">
      <c r="A78" s="2">
        <v>45613.547324749998</v>
      </c>
      <c r="B78">
        <v>0</v>
      </c>
      <c r="C78">
        <v>1</v>
      </c>
      <c r="D78" t="s">
        <v>5</v>
      </c>
      <c r="L78">
        <v>0</v>
      </c>
      <c r="M78">
        <v>0</v>
      </c>
      <c r="O78">
        <v>0</v>
      </c>
      <c r="P78">
        <v>1</v>
      </c>
      <c r="Q78">
        <v>1</v>
      </c>
      <c r="R78">
        <v>0</v>
      </c>
      <c r="S78">
        <v>1</v>
      </c>
      <c r="T78" s="6" t="s">
        <v>171</v>
      </c>
      <c r="U78" t="s">
        <v>172</v>
      </c>
      <c r="V78" s="21" t="s">
        <v>25</v>
      </c>
    </row>
    <row r="79" spans="1:33" x14ac:dyDescent="0.25">
      <c r="A79" s="2">
        <v>45613.683988470002</v>
      </c>
      <c r="B79">
        <v>0</v>
      </c>
      <c r="C79">
        <v>1</v>
      </c>
      <c r="E79" t="s">
        <v>6</v>
      </c>
      <c r="L79">
        <v>0</v>
      </c>
      <c r="M79">
        <v>0</v>
      </c>
      <c r="O79">
        <v>0</v>
      </c>
      <c r="P79">
        <v>1</v>
      </c>
      <c r="Q79">
        <v>5</v>
      </c>
      <c r="R79">
        <v>0</v>
      </c>
      <c r="S79">
        <v>1</v>
      </c>
      <c r="T79" s="6" t="s">
        <v>173</v>
      </c>
      <c r="U79" t="s">
        <v>74</v>
      </c>
      <c r="V79" t="s">
        <v>25</v>
      </c>
    </row>
    <row r="80" spans="1:33" ht="157.5" x14ac:dyDescent="0.25">
      <c r="A80" s="2">
        <v>45613.726924260001</v>
      </c>
      <c r="B80">
        <v>0</v>
      </c>
      <c r="C80">
        <v>1</v>
      </c>
      <c r="E80" t="s">
        <v>6</v>
      </c>
      <c r="L80">
        <v>0</v>
      </c>
      <c r="M80">
        <v>0</v>
      </c>
      <c r="O80">
        <v>0</v>
      </c>
      <c r="P80">
        <v>1</v>
      </c>
      <c r="Q80">
        <v>1</v>
      </c>
      <c r="R80">
        <v>0</v>
      </c>
      <c r="S80">
        <v>1</v>
      </c>
      <c r="T80" s="6" t="s">
        <v>174</v>
      </c>
      <c r="U80" t="s">
        <v>75</v>
      </c>
      <c r="V80" t="s">
        <v>29</v>
      </c>
      <c r="Y80" t="s">
        <v>185</v>
      </c>
      <c r="Z80" t="s">
        <v>185</v>
      </c>
    </row>
    <row r="81" spans="1:33" ht="31.5" x14ac:dyDescent="0.25">
      <c r="A81" s="2">
        <v>45614.35529883</v>
      </c>
      <c r="B81">
        <v>0</v>
      </c>
      <c r="C81">
        <v>1</v>
      </c>
      <c r="E81" t="s">
        <v>6</v>
      </c>
      <c r="L81">
        <v>0</v>
      </c>
      <c r="M81">
        <v>0</v>
      </c>
      <c r="O81">
        <v>0</v>
      </c>
      <c r="P81">
        <v>1</v>
      </c>
      <c r="Q81">
        <v>5</v>
      </c>
      <c r="R81">
        <v>0</v>
      </c>
      <c r="S81">
        <v>1</v>
      </c>
      <c r="T81" s="6" t="s">
        <v>175</v>
      </c>
      <c r="U81" t="s">
        <v>44</v>
      </c>
      <c r="V81" s="21" t="s">
        <v>25</v>
      </c>
    </row>
    <row r="82" spans="1:33" ht="16.5" thickBot="1" x14ac:dyDescent="0.3">
      <c r="C82">
        <f>SUM(C4:C81)</f>
        <v>78</v>
      </c>
      <c r="P82">
        <f>SUM(P4:P81)</f>
        <v>78</v>
      </c>
    </row>
    <row r="83" spans="1:33" ht="47.25" x14ac:dyDescent="0.25">
      <c r="C83" s="8" t="s">
        <v>201</v>
      </c>
      <c r="D83" s="9">
        <f>COUNTIF(D4:D81,"*")</f>
        <v>38</v>
      </c>
      <c r="E83" s="9">
        <f t="shared" ref="E83:K83" si="0">COUNTIF(E4:E81,"*")</f>
        <v>21</v>
      </c>
      <c r="F83" s="9">
        <f t="shared" si="0"/>
        <v>9</v>
      </c>
      <c r="G83" s="9">
        <f t="shared" si="0"/>
        <v>1</v>
      </c>
      <c r="H83" s="9">
        <f t="shared" si="0"/>
        <v>0</v>
      </c>
      <c r="I83" s="9">
        <f t="shared" si="0"/>
        <v>5</v>
      </c>
      <c r="J83" s="9">
        <f t="shared" si="0"/>
        <v>4</v>
      </c>
      <c r="K83" s="9">
        <f t="shared" si="0"/>
        <v>0</v>
      </c>
      <c r="L83" s="9"/>
      <c r="M83" s="9"/>
      <c r="N83" s="9"/>
      <c r="O83" s="9"/>
      <c r="P83" s="9"/>
      <c r="Q83" s="9"/>
      <c r="R83" s="9"/>
      <c r="S83" s="9"/>
      <c r="T83" s="9"/>
      <c r="U83" s="10"/>
      <c r="V83" s="10" t="s">
        <v>192</v>
      </c>
      <c r="W83" s="9">
        <f t="shared" ref="W83:AG83" si="1">COUNTIF(W3:W81,"x")</f>
        <v>2</v>
      </c>
      <c r="X83" s="9">
        <f t="shared" si="1"/>
        <v>6</v>
      </c>
      <c r="Y83" s="9">
        <f t="shared" si="1"/>
        <v>3</v>
      </c>
      <c r="Z83" s="9">
        <f t="shared" si="1"/>
        <v>7</v>
      </c>
      <c r="AA83" s="9">
        <f t="shared" si="1"/>
        <v>3</v>
      </c>
      <c r="AB83" s="9">
        <f t="shared" si="1"/>
        <v>1</v>
      </c>
      <c r="AC83" s="9">
        <f t="shared" si="1"/>
        <v>2</v>
      </c>
      <c r="AD83" s="9">
        <f t="shared" si="1"/>
        <v>2</v>
      </c>
      <c r="AE83" s="9">
        <f t="shared" si="1"/>
        <v>1</v>
      </c>
      <c r="AF83" s="9">
        <f t="shared" si="1"/>
        <v>10</v>
      </c>
      <c r="AG83" s="11">
        <f t="shared" si="1"/>
        <v>13</v>
      </c>
    </row>
    <row r="84" spans="1:33" x14ac:dyDescent="0.25">
      <c r="C84" s="12"/>
      <c r="D84" s="13"/>
      <c r="E84" s="13"/>
      <c r="F84" s="13"/>
      <c r="G84" s="13"/>
      <c r="H84" s="13"/>
      <c r="I84" s="13"/>
      <c r="J84" s="13"/>
      <c r="K84" s="13"/>
      <c r="L84" s="13"/>
      <c r="M84" s="13"/>
      <c r="N84" s="13"/>
      <c r="O84" s="13"/>
      <c r="P84" s="13"/>
      <c r="Q84" s="13"/>
      <c r="R84" s="13"/>
      <c r="S84" s="13"/>
      <c r="T84" s="13"/>
      <c r="U84" s="14"/>
      <c r="V84" s="14"/>
      <c r="W84" s="13"/>
      <c r="X84" s="13"/>
      <c r="Y84" s="13"/>
      <c r="Z84" s="13"/>
      <c r="AA84" s="13"/>
      <c r="AB84" s="13"/>
      <c r="AC84" s="13"/>
      <c r="AD84" s="13"/>
      <c r="AE84" s="13"/>
      <c r="AF84" s="13"/>
      <c r="AG84" s="15"/>
    </row>
    <row r="85" spans="1:33" x14ac:dyDescent="0.25">
      <c r="C85" s="12"/>
      <c r="D85" s="13"/>
      <c r="E85" s="13"/>
      <c r="F85" s="13"/>
      <c r="G85" s="13"/>
      <c r="H85" s="13"/>
      <c r="I85" s="13"/>
      <c r="J85" s="13"/>
      <c r="K85" s="13"/>
      <c r="L85" s="13"/>
      <c r="M85" s="13"/>
      <c r="N85" s="13"/>
      <c r="O85" s="1" t="s">
        <v>203</v>
      </c>
      <c r="P85" s="13"/>
      <c r="Q85" s="13"/>
      <c r="R85" s="13"/>
      <c r="S85" s="13"/>
      <c r="T85" s="13"/>
      <c r="U85" s="14" t="s">
        <v>194</v>
      </c>
      <c r="V85" s="14"/>
      <c r="W85" s="13"/>
      <c r="X85" s="13"/>
      <c r="Y85" s="13"/>
      <c r="Z85" s="13"/>
      <c r="AA85" s="13"/>
      <c r="AB85" s="13"/>
      <c r="AC85" s="13"/>
      <c r="AD85" s="13"/>
      <c r="AE85" s="13"/>
      <c r="AF85" s="13"/>
      <c r="AG85" s="15"/>
    </row>
    <row r="86" spans="1:33" x14ac:dyDescent="0.25">
      <c r="C86" s="12"/>
      <c r="D86" s="13"/>
      <c r="E86" s="13"/>
      <c r="F86" s="13"/>
      <c r="G86" s="13"/>
      <c r="H86" s="13"/>
      <c r="I86" s="13"/>
      <c r="J86" s="13"/>
      <c r="K86" s="13"/>
      <c r="L86" s="13"/>
      <c r="M86" s="13"/>
      <c r="N86" s="13"/>
      <c r="O86" s="13" t="s">
        <v>125</v>
      </c>
      <c r="P86" s="13">
        <v>5</v>
      </c>
      <c r="Q86" s="13">
        <f>COUNTIF(Q3:Q81, "5")</f>
        <v>41</v>
      </c>
      <c r="R86" s="20">
        <f>Q86/C82</f>
        <v>0.52564102564102566</v>
      </c>
      <c r="S86" s="13"/>
      <c r="T86" s="13"/>
      <c r="U86" s="14" t="s">
        <v>199</v>
      </c>
      <c r="V86" s="13">
        <f>COUNTIF(V3:V81, "POSITIVE")</f>
        <v>37</v>
      </c>
      <c r="W86" s="16">
        <f>V86/78</f>
        <v>0.47435897435897434</v>
      </c>
      <c r="X86" s="13"/>
      <c r="Y86" s="13"/>
      <c r="Z86" s="13"/>
      <c r="AA86" s="13"/>
      <c r="AB86" s="13"/>
      <c r="AC86" s="13"/>
      <c r="AD86" s="13"/>
      <c r="AE86" s="13"/>
      <c r="AF86" s="13"/>
      <c r="AG86" s="15"/>
    </row>
    <row r="87" spans="1:33" x14ac:dyDescent="0.25">
      <c r="C87" s="12"/>
      <c r="D87" s="13"/>
      <c r="E87" s="13"/>
      <c r="F87" s="13"/>
      <c r="G87" s="13"/>
      <c r="H87" s="13"/>
      <c r="I87" s="13"/>
      <c r="J87" s="13"/>
      <c r="K87" s="13"/>
      <c r="L87" s="13"/>
      <c r="M87" s="13"/>
      <c r="N87" s="13"/>
      <c r="O87" s="13"/>
      <c r="P87" s="13">
        <v>4</v>
      </c>
      <c r="Q87" s="13">
        <f>COUNTIF(Q3:Q81, "4")</f>
        <v>6</v>
      </c>
      <c r="R87" s="20">
        <f>Q87/C82</f>
        <v>7.6923076923076927E-2</v>
      </c>
      <c r="S87" s="13"/>
      <c r="T87" s="13"/>
      <c r="U87" s="14" t="s">
        <v>198</v>
      </c>
      <c r="V87" s="13">
        <f>COUNTIF(V3:V81, "NEUTRAL")</f>
        <v>13</v>
      </c>
      <c r="W87" s="16">
        <f t="shared" ref="W87:W88" si="2">V87/78</f>
        <v>0.16666666666666666</v>
      </c>
      <c r="X87" s="13"/>
      <c r="Y87" s="13"/>
      <c r="Z87" s="13"/>
      <c r="AA87" s="13"/>
      <c r="AB87" s="13"/>
      <c r="AC87" s="13"/>
      <c r="AD87" s="13"/>
      <c r="AE87" s="13"/>
      <c r="AF87" s="13"/>
      <c r="AG87" s="15"/>
    </row>
    <row r="88" spans="1:33" x14ac:dyDescent="0.25">
      <c r="C88" s="12"/>
      <c r="D88" s="13"/>
      <c r="E88" s="13"/>
      <c r="F88" s="13"/>
      <c r="G88" s="13"/>
      <c r="H88" s="13"/>
      <c r="I88" s="13"/>
      <c r="J88" s="13"/>
      <c r="K88" s="13"/>
      <c r="L88" s="13"/>
      <c r="M88" s="13"/>
      <c r="N88" s="13"/>
      <c r="O88" s="13"/>
      <c r="P88" s="13">
        <v>3</v>
      </c>
      <c r="Q88" s="13">
        <f>COUNTIF(Q3:Q81, "3")</f>
        <v>11</v>
      </c>
      <c r="R88" s="20">
        <f>Q88/C82</f>
        <v>0.14102564102564102</v>
      </c>
      <c r="S88" s="13"/>
      <c r="T88" s="13"/>
      <c r="U88" s="14" t="s">
        <v>193</v>
      </c>
      <c r="V88" s="13">
        <f>COUNTIF(V3:V81, "MIXED")</f>
        <v>7</v>
      </c>
      <c r="W88" s="16">
        <f t="shared" si="2"/>
        <v>8.9743589743589744E-2</v>
      </c>
      <c r="X88" s="13"/>
      <c r="Y88" s="13"/>
      <c r="Z88" s="13"/>
      <c r="AA88" s="13"/>
      <c r="AB88" s="13"/>
      <c r="AC88" s="13"/>
      <c r="AD88" s="13"/>
      <c r="AE88" s="13"/>
      <c r="AF88" s="13"/>
      <c r="AG88" s="15"/>
    </row>
    <row r="89" spans="1:33" x14ac:dyDescent="0.25">
      <c r="C89" s="12"/>
      <c r="D89" s="13"/>
      <c r="E89" s="13"/>
      <c r="F89" s="13"/>
      <c r="G89" s="13"/>
      <c r="H89" s="13"/>
      <c r="I89" s="13"/>
      <c r="J89" s="13"/>
      <c r="K89" s="13"/>
      <c r="L89" s="13"/>
      <c r="M89" s="13"/>
      <c r="N89" s="13"/>
      <c r="O89" s="13"/>
      <c r="P89" s="13">
        <v>2</v>
      </c>
      <c r="Q89" s="13">
        <f>COUNTIF(Q3:Q81, "2")</f>
        <v>1</v>
      </c>
      <c r="R89" s="20">
        <f>Q89/C82</f>
        <v>1.282051282051282E-2</v>
      </c>
      <c r="S89" s="13"/>
      <c r="T89" s="13"/>
      <c r="U89" s="14" t="s">
        <v>200</v>
      </c>
      <c r="V89" s="13">
        <f>COUNTIF(V3:V81, "NEGATIVE")</f>
        <v>21</v>
      </c>
      <c r="W89" s="16">
        <f>V89/78</f>
        <v>0.26923076923076922</v>
      </c>
      <c r="X89" s="13"/>
      <c r="Y89" s="13"/>
      <c r="Z89" s="13"/>
      <c r="AA89" s="13"/>
      <c r="AB89" s="13"/>
      <c r="AC89" s="13"/>
      <c r="AD89" s="13"/>
      <c r="AE89" s="13"/>
      <c r="AF89" s="13"/>
      <c r="AG89" s="15"/>
    </row>
    <row r="90" spans="1:33" x14ac:dyDescent="0.25">
      <c r="C90" s="12"/>
      <c r="D90" s="13"/>
      <c r="E90" s="13"/>
      <c r="F90" s="13"/>
      <c r="G90" s="13"/>
      <c r="H90" s="13"/>
      <c r="I90" s="13"/>
      <c r="J90" s="13"/>
      <c r="K90" s="13"/>
      <c r="L90" s="13"/>
      <c r="M90" s="13"/>
      <c r="N90" s="13"/>
      <c r="O90" s="13" t="s">
        <v>204</v>
      </c>
      <c r="P90" s="13">
        <v>1</v>
      </c>
      <c r="Q90" s="13">
        <f>COUNTIF(Q3:Q81, "1")</f>
        <v>19</v>
      </c>
      <c r="R90" s="20">
        <f>Q90/C82</f>
        <v>0.24358974358974358</v>
      </c>
      <c r="S90" s="13"/>
      <c r="T90" s="13"/>
      <c r="U90" s="14"/>
      <c r="V90" s="13">
        <f>SUM(V86:V89)</f>
        <v>78</v>
      </c>
      <c r="W90" s="16">
        <f>SUM(W86:W89)</f>
        <v>1</v>
      </c>
      <c r="X90" s="13"/>
      <c r="Y90" s="13"/>
      <c r="Z90" s="13"/>
      <c r="AA90" s="13"/>
      <c r="AB90" s="13"/>
      <c r="AC90" s="13"/>
      <c r="AD90" s="13"/>
      <c r="AE90" s="13"/>
      <c r="AF90" s="13"/>
      <c r="AG90" s="15"/>
    </row>
    <row r="91" spans="1:33" x14ac:dyDescent="0.25">
      <c r="C91" s="12"/>
      <c r="D91" s="13"/>
      <c r="E91" s="13"/>
      <c r="F91" s="13"/>
      <c r="G91" s="13"/>
      <c r="H91" s="13"/>
      <c r="I91" s="13"/>
      <c r="J91" s="13"/>
      <c r="K91" s="13"/>
      <c r="L91" s="13"/>
      <c r="M91" s="13"/>
      <c r="N91" s="13"/>
      <c r="O91" s="13"/>
      <c r="P91" s="13"/>
      <c r="Q91" s="13"/>
      <c r="R91" s="13"/>
      <c r="S91" s="13"/>
      <c r="T91" s="13"/>
      <c r="U91" s="13"/>
      <c r="V91" s="13"/>
      <c r="W91" s="16"/>
      <c r="X91" s="13"/>
      <c r="Y91" s="13"/>
      <c r="Z91" s="13"/>
      <c r="AA91" s="13"/>
      <c r="AB91" s="13"/>
      <c r="AC91" s="13"/>
      <c r="AD91" s="13"/>
      <c r="AE91" s="13"/>
      <c r="AF91" s="13"/>
      <c r="AG91" s="15"/>
    </row>
    <row r="92" spans="1:33" x14ac:dyDescent="0.25">
      <c r="C92" s="12"/>
      <c r="D92" s="13"/>
      <c r="E92" s="13"/>
      <c r="F92" s="13"/>
      <c r="G92" s="13"/>
      <c r="H92" s="13"/>
      <c r="I92" s="13"/>
      <c r="J92" s="13"/>
      <c r="K92" s="13"/>
      <c r="L92" s="13"/>
      <c r="M92" s="13"/>
      <c r="N92" s="13"/>
      <c r="O92" s="13"/>
      <c r="P92" s="13"/>
      <c r="Q92" s="13"/>
      <c r="R92" s="13"/>
      <c r="S92" s="13"/>
      <c r="T92" s="13"/>
      <c r="U92" s="14" t="s">
        <v>195</v>
      </c>
      <c r="V92" s="13"/>
      <c r="W92" s="16"/>
      <c r="X92" s="13"/>
      <c r="Y92" s="13"/>
      <c r="Z92" s="13"/>
      <c r="AA92" s="13"/>
      <c r="AB92" s="13"/>
      <c r="AC92" s="13"/>
      <c r="AD92" s="13"/>
      <c r="AE92" s="13"/>
      <c r="AF92" s="13"/>
      <c r="AG92" s="15"/>
    </row>
    <row r="93" spans="1:33" x14ac:dyDescent="0.25">
      <c r="C93" s="12"/>
      <c r="D93" s="13"/>
      <c r="E93" s="13"/>
      <c r="F93" s="13"/>
      <c r="G93" s="13"/>
      <c r="H93" s="13"/>
      <c r="I93" s="13"/>
      <c r="J93" s="13"/>
      <c r="K93" s="13"/>
      <c r="L93" s="13"/>
      <c r="M93" s="13"/>
      <c r="N93" s="13"/>
      <c r="O93" s="13"/>
      <c r="P93" s="13"/>
      <c r="Q93" s="13"/>
      <c r="R93" s="13"/>
      <c r="S93" s="13"/>
      <c r="T93" s="13"/>
      <c r="U93" s="13" t="s">
        <v>196</v>
      </c>
      <c r="V93" s="13"/>
      <c r="W93" s="13"/>
      <c r="X93" s="13"/>
      <c r="Y93" s="13"/>
      <c r="Z93" s="13"/>
      <c r="AA93" s="13"/>
      <c r="AB93" s="13"/>
      <c r="AC93" s="13"/>
      <c r="AD93" s="13"/>
      <c r="AE93" s="13"/>
      <c r="AF93" s="13"/>
      <c r="AG93" s="15"/>
    </row>
    <row r="94" spans="1:33" x14ac:dyDescent="0.25">
      <c r="C94" s="12"/>
      <c r="D94" s="13"/>
      <c r="E94" s="13"/>
      <c r="F94" s="13"/>
      <c r="G94" s="13"/>
      <c r="H94" s="13"/>
      <c r="I94" s="13"/>
      <c r="J94" s="13"/>
      <c r="K94" s="13"/>
      <c r="L94" s="13"/>
      <c r="M94" s="13"/>
      <c r="N94" s="13"/>
      <c r="O94" s="13"/>
      <c r="P94" s="13"/>
      <c r="Q94" s="13"/>
      <c r="R94" s="13"/>
      <c r="S94" s="13"/>
      <c r="T94" s="13"/>
      <c r="U94" s="13" t="s">
        <v>197</v>
      </c>
      <c r="V94" s="13"/>
      <c r="W94" s="13"/>
      <c r="X94" s="13"/>
      <c r="Y94" s="13"/>
      <c r="Z94" s="13"/>
      <c r="AA94" s="13"/>
      <c r="AB94" s="13"/>
      <c r="AC94" s="13"/>
      <c r="AD94" s="13"/>
      <c r="AE94" s="13"/>
      <c r="AF94" s="13"/>
      <c r="AG94" s="15"/>
    </row>
    <row r="95" spans="1:33" x14ac:dyDescent="0.25">
      <c r="C95" s="12"/>
      <c r="D95" s="13"/>
      <c r="E95" s="13"/>
      <c r="F95" s="13"/>
      <c r="G95" s="13"/>
      <c r="H95" s="13"/>
      <c r="I95" s="13"/>
      <c r="J95" s="13"/>
      <c r="K95" s="13"/>
      <c r="L95" s="13"/>
      <c r="M95" s="13"/>
      <c r="N95" s="13"/>
      <c r="O95" s="13"/>
      <c r="P95" s="13"/>
      <c r="Q95" s="13"/>
      <c r="R95" s="13"/>
      <c r="S95" s="13"/>
      <c r="T95" s="13"/>
      <c r="U95" s="13" t="s">
        <v>188</v>
      </c>
      <c r="V95" s="13"/>
      <c r="W95" s="13"/>
      <c r="X95" s="13"/>
      <c r="Y95" s="13"/>
      <c r="Z95" s="13"/>
      <c r="AA95" s="13"/>
      <c r="AB95" s="13"/>
      <c r="AC95" s="13"/>
      <c r="AD95" s="13"/>
      <c r="AE95" s="13"/>
      <c r="AF95" s="13"/>
      <c r="AG95" s="15"/>
    </row>
    <row r="96" spans="1:33" x14ac:dyDescent="0.25">
      <c r="C96" s="12"/>
      <c r="D96" s="13"/>
      <c r="E96" s="13"/>
      <c r="F96" s="13"/>
      <c r="G96" s="13"/>
      <c r="H96" s="13"/>
      <c r="I96" s="13"/>
      <c r="J96" s="13"/>
      <c r="K96" s="13"/>
      <c r="L96" s="13"/>
      <c r="M96" s="13"/>
      <c r="N96" s="13"/>
      <c r="O96" s="13"/>
      <c r="P96" s="13"/>
      <c r="Q96" s="13"/>
      <c r="R96" s="13"/>
      <c r="S96" s="13"/>
      <c r="T96" s="13"/>
      <c r="U96" s="13" t="s">
        <v>190</v>
      </c>
      <c r="V96" s="13"/>
      <c r="W96" s="13"/>
      <c r="X96" s="13"/>
      <c r="Y96" s="13"/>
      <c r="Z96" s="13"/>
      <c r="AA96" s="13"/>
      <c r="AB96" s="13"/>
      <c r="AC96" s="13"/>
      <c r="AD96" s="13"/>
      <c r="AE96" s="13"/>
      <c r="AF96" s="13"/>
      <c r="AG96" s="15"/>
    </row>
    <row r="97" spans="3:33" ht="16.5" thickBot="1" x14ac:dyDescent="0.3">
      <c r="C97" s="17"/>
      <c r="D97" s="18"/>
      <c r="E97" s="18"/>
      <c r="F97" s="18"/>
      <c r="G97" s="18"/>
      <c r="H97" s="18"/>
      <c r="I97" s="18"/>
      <c r="J97" s="18"/>
      <c r="K97" s="18"/>
      <c r="L97" s="18"/>
      <c r="M97" s="18"/>
      <c r="N97" s="18"/>
      <c r="O97" s="18"/>
      <c r="P97" s="18"/>
      <c r="Q97" s="18"/>
      <c r="R97" s="18"/>
      <c r="S97" s="18"/>
      <c r="T97" s="18"/>
      <c r="U97" s="18" t="s">
        <v>191</v>
      </c>
      <c r="V97" s="18"/>
      <c r="W97" s="18"/>
      <c r="X97" s="18"/>
      <c r="Y97" s="18"/>
      <c r="Z97" s="18"/>
      <c r="AA97" s="18"/>
      <c r="AB97" s="18"/>
      <c r="AC97" s="18"/>
      <c r="AD97" s="18"/>
      <c r="AE97" s="18"/>
      <c r="AF97" s="18"/>
      <c r="AG97" s="19"/>
    </row>
  </sheetData>
  <sheetProtection algorithmName="SHA-512" hashValue="HcMMK6Zqn2UhMJQtYEg8u8AQQNCLd2nJkxB/SXBU8fVlDsM2ODySM4gIyQ8lWbsCcywCwEHdmK52FZuzusRQKw==" saltValue="jlwCsUnth7wfTQ98gq1amw==" spinCount="100000" sheet="1" objects="1" scenarios="1" autoFilter="0"/>
  <autoFilter ref="A1:AF97" xr:uid="{00000000-0001-0000-0000-000000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80E37652D9214CBF382864B5D59744" ma:contentTypeVersion="18" ma:contentTypeDescription="Create a new document." ma:contentTypeScope="" ma:versionID="e5e66f656930455f3e4aa3689926f64c">
  <xsd:schema xmlns:xsd="http://www.w3.org/2001/XMLSchema" xmlns:xs="http://www.w3.org/2001/XMLSchema" xmlns:p="http://schemas.microsoft.com/office/2006/metadata/properties" xmlns:ns2="31075bea-0893-4802-9bbc-f4ff43dd643a" xmlns:ns3="1a1a799b-81f9-4fac-96dd-a454248aa78c" targetNamespace="http://schemas.microsoft.com/office/2006/metadata/properties" ma:root="true" ma:fieldsID="b204d7ae8183227f8a9182fa298c9b92" ns2:_="" ns3:_="">
    <xsd:import namespace="31075bea-0893-4802-9bbc-f4ff43dd643a"/>
    <xsd:import namespace="1a1a799b-81f9-4fac-96dd-a454248aa7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75bea-0893-4802-9bbc-f4ff43dd64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5efd349-4fc2-4c40-bc86-6aac66f77a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1a799b-81f9-4fac-96dd-a454248aa78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03893fd-0a91-421e-8789-5a0012916dfd}" ma:internalName="TaxCatchAll" ma:showField="CatchAllData" ma:web="1a1a799b-81f9-4fac-96dd-a454248aa7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1075bea-0893-4802-9bbc-f4ff43dd643a">
      <Terms xmlns="http://schemas.microsoft.com/office/infopath/2007/PartnerControls"/>
    </lcf76f155ced4ddcb4097134ff3c332f>
    <TaxCatchAll xmlns="1a1a799b-81f9-4fac-96dd-a454248aa78c" xsi:nil="true"/>
  </documentManagement>
</p:properties>
</file>

<file path=customXml/itemProps1.xml><?xml version="1.0" encoding="utf-8"?>
<ds:datastoreItem xmlns:ds="http://schemas.openxmlformats.org/officeDocument/2006/customXml" ds:itemID="{56D94964-EBC9-47EC-9A3D-C548E6787CB9}">
  <ds:schemaRefs>
    <ds:schemaRef ds:uri="http://schemas.microsoft.com/sharepoint/v3/contenttype/forms"/>
  </ds:schemaRefs>
</ds:datastoreItem>
</file>

<file path=customXml/itemProps2.xml><?xml version="1.0" encoding="utf-8"?>
<ds:datastoreItem xmlns:ds="http://schemas.openxmlformats.org/officeDocument/2006/customXml" ds:itemID="{EA5B783E-89FB-4854-B9C6-0F2324CCF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75bea-0893-4802-9bbc-f4ff43dd643a"/>
    <ds:schemaRef ds:uri="1a1a799b-81f9-4fac-96dd-a454248aa7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4491F9-F4AE-482A-A011-B04A8327582F}">
  <ds:schemaRefs>
    <ds:schemaRef ds:uri="http://purl.org/dc/elements/1.1/"/>
    <ds:schemaRef ds:uri="http://purl.org/dc/terms/"/>
    <ds:schemaRef ds:uri="31075bea-0893-4802-9bbc-f4ff43dd643a"/>
    <ds:schemaRef ds:uri="http://schemas.openxmlformats.org/package/2006/metadata/core-properties"/>
    <ds:schemaRef ds:uri="http://www.w3.org/XML/1998/namespace"/>
    <ds:schemaRef ds:uri="http://schemas.microsoft.com/office/2006/documentManagement/types"/>
    <ds:schemaRef ds:uri="1a1a799b-81f9-4fac-96dd-a454248aa78c"/>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Clifton-Primary-School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Streets analysis</dc:title>
  <dc:creator>Microsoft Office User</dc:creator>
  <cp:lastModifiedBy>Nicky Batkin</cp:lastModifiedBy>
  <dcterms:created xsi:type="dcterms:W3CDTF">2024-11-18T14:10:37Z</dcterms:created>
  <dcterms:modified xsi:type="dcterms:W3CDTF">2025-01-28T15:39:01Z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0x0101002B80E37652D9214CBF382864B5D59744</vt:lpwstr>
  </property>
  <property fmtid="{D5CDD505-2E9C-101B-9397-08002B2CF9AE}" pid="3" name="MediaServiceImageTags">
    <vt:lpwstr/>
  </property>
</Properties>
</file>