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Shared\Clients\Ealing\3_Projects\W_Level 2 SFRA\002_Screening Assessment and Site Specific FRAs\"/>
    </mc:Choice>
  </mc:AlternateContent>
  <xr:revisionPtr revIDLastSave="0" documentId="13_ncr:1_{CA9C8460-A078-480E-B78E-0F16F82E2A07}" xr6:coauthVersionLast="47" xr6:coauthVersionMax="47" xr10:uidLastSave="{00000000-0000-0000-0000-000000000000}"/>
  <bookViews>
    <workbookView xWindow="28680" yWindow="-120" windowWidth="29040" windowHeight="15720" xr2:uid="{D33084AF-6D5F-4F5A-8C89-17DB3161B69C}"/>
  </bookViews>
  <sheets>
    <sheet name="Assessment" sheetId="1" r:id="rId1"/>
    <sheet name="Key" sheetId="3" state="hidden" r:id="rId2"/>
    <sheet name="KeyAssumptions" sheetId="2" r:id="rId3"/>
  </sheets>
  <definedNames>
    <definedName name="_xlnm._FilterDatabase" localSheetId="0" hidden="1">Assessment!$A$1:$U$86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31" i="1" l="1"/>
  <c r="O3" i="1"/>
  <c r="O4" i="1"/>
  <c r="O5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2" i="1"/>
  <c r="U2" i="1"/>
  <c r="U3" i="1"/>
  <c r="U4" i="1"/>
  <c r="U5" i="1"/>
  <c r="U6" i="1"/>
  <c r="U7" i="1"/>
  <c r="U8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2" i="1"/>
  <c r="U33" i="1"/>
  <c r="U34" i="1"/>
  <c r="U35" i="1"/>
  <c r="U36" i="1"/>
  <c r="U37" i="1"/>
  <c r="U38" i="1"/>
  <c r="U39" i="1"/>
  <c r="U40" i="1"/>
  <c r="U41" i="1"/>
  <c r="U42" i="1"/>
  <c r="U43" i="1"/>
  <c r="U44" i="1"/>
  <c r="U45" i="1"/>
  <c r="U46" i="1"/>
  <c r="U47" i="1"/>
  <c r="U48" i="1"/>
  <c r="U49" i="1"/>
  <c r="U50" i="1"/>
  <c r="U51" i="1"/>
  <c r="U52" i="1"/>
  <c r="U53" i="1"/>
  <c r="U54" i="1"/>
  <c r="U55" i="1"/>
  <c r="U56" i="1"/>
  <c r="U57" i="1"/>
  <c r="U58" i="1"/>
  <c r="U59" i="1"/>
  <c r="U60" i="1"/>
  <c r="U61" i="1"/>
  <c r="U62" i="1"/>
  <c r="U63" i="1"/>
  <c r="U64" i="1"/>
  <c r="U65" i="1"/>
  <c r="U66" i="1"/>
  <c r="U67" i="1"/>
  <c r="U68" i="1"/>
  <c r="U69" i="1"/>
  <c r="U70" i="1"/>
  <c r="U71" i="1"/>
  <c r="U72" i="1"/>
  <c r="U73" i="1"/>
  <c r="U74" i="1"/>
  <c r="U75" i="1"/>
  <c r="U76" i="1"/>
  <c r="U77" i="1"/>
  <c r="U78" i="1"/>
  <c r="U79" i="1"/>
  <c r="U80" i="1"/>
  <c r="U81" i="1"/>
  <c r="U82" i="1"/>
  <c r="U83" i="1"/>
  <c r="U84" i="1"/>
  <c r="U85" i="1"/>
  <c r="U86" i="1"/>
  <c r="T3" i="1"/>
  <c r="S3" i="1" s="1"/>
  <c r="T4" i="1"/>
  <c r="S4" i="1" s="1"/>
  <c r="T5" i="1"/>
  <c r="S5" i="1" s="1"/>
  <c r="T6" i="1"/>
  <c r="S6" i="1" s="1"/>
  <c r="T7" i="1"/>
  <c r="S7" i="1" s="1"/>
  <c r="T8" i="1"/>
  <c r="S8" i="1" s="1"/>
  <c r="T9" i="1"/>
  <c r="S9" i="1" s="1"/>
  <c r="T10" i="1"/>
  <c r="S10" i="1" s="1"/>
  <c r="T11" i="1"/>
  <c r="S11" i="1" s="1"/>
  <c r="T12" i="1"/>
  <c r="S12" i="1" s="1"/>
  <c r="T13" i="1"/>
  <c r="S13" i="1" s="1"/>
  <c r="T14" i="1"/>
  <c r="S14" i="1" s="1"/>
  <c r="T15" i="1"/>
  <c r="S15" i="1" s="1"/>
  <c r="T16" i="1"/>
  <c r="S16" i="1" s="1"/>
  <c r="T17" i="1"/>
  <c r="S17" i="1" s="1"/>
  <c r="T18" i="1"/>
  <c r="S18" i="1" s="1"/>
  <c r="T19" i="1"/>
  <c r="S19" i="1" s="1"/>
  <c r="T20" i="1"/>
  <c r="S20" i="1" s="1"/>
  <c r="T21" i="1"/>
  <c r="S21" i="1" s="1"/>
  <c r="T22" i="1"/>
  <c r="S22" i="1" s="1"/>
  <c r="T23" i="1"/>
  <c r="S23" i="1" s="1"/>
  <c r="T24" i="1"/>
  <c r="S24" i="1" s="1"/>
  <c r="T25" i="1"/>
  <c r="S25" i="1" s="1"/>
  <c r="T26" i="1"/>
  <c r="S26" i="1" s="1"/>
  <c r="T27" i="1"/>
  <c r="S27" i="1" s="1"/>
  <c r="T28" i="1"/>
  <c r="S28" i="1" s="1"/>
  <c r="T29" i="1"/>
  <c r="S29" i="1" s="1"/>
  <c r="T30" i="1"/>
  <c r="S30" i="1" s="1"/>
  <c r="T31" i="1"/>
  <c r="S31" i="1" s="1"/>
  <c r="T32" i="1"/>
  <c r="S32" i="1" s="1"/>
  <c r="T33" i="1"/>
  <c r="S33" i="1" s="1"/>
  <c r="T34" i="1"/>
  <c r="S34" i="1" s="1"/>
  <c r="T35" i="1"/>
  <c r="S35" i="1" s="1"/>
  <c r="T36" i="1"/>
  <c r="S36" i="1" s="1"/>
  <c r="T37" i="1"/>
  <c r="S37" i="1" s="1"/>
  <c r="T38" i="1"/>
  <c r="S38" i="1" s="1"/>
  <c r="T39" i="1"/>
  <c r="S39" i="1" s="1"/>
  <c r="T40" i="1"/>
  <c r="S40" i="1" s="1"/>
  <c r="T41" i="1"/>
  <c r="S41" i="1" s="1"/>
  <c r="T42" i="1"/>
  <c r="S42" i="1" s="1"/>
  <c r="T43" i="1"/>
  <c r="S43" i="1" s="1"/>
  <c r="T44" i="1"/>
  <c r="S44" i="1" s="1"/>
  <c r="T45" i="1"/>
  <c r="S45" i="1" s="1"/>
  <c r="T46" i="1"/>
  <c r="S46" i="1" s="1"/>
  <c r="T47" i="1"/>
  <c r="S47" i="1" s="1"/>
  <c r="T48" i="1"/>
  <c r="S48" i="1" s="1"/>
  <c r="T49" i="1"/>
  <c r="S49" i="1" s="1"/>
  <c r="T50" i="1"/>
  <c r="S50" i="1" s="1"/>
  <c r="T51" i="1"/>
  <c r="S51" i="1" s="1"/>
  <c r="T52" i="1"/>
  <c r="S52" i="1" s="1"/>
  <c r="T53" i="1"/>
  <c r="S53" i="1" s="1"/>
  <c r="T54" i="1"/>
  <c r="S54" i="1" s="1"/>
  <c r="T55" i="1"/>
  <c r="S55" i="1" s="1"/>
  <c r="T56" i="1"/>
  <c r="S56" i="1" s="1"/>
  <c r="T57" i="1"/>
  <c r="S57" i="1" s="1"/>
  <c r="T58" i="1"/>
  <c r="S58" i="1" s="1"/>
  <c r="T59" i="1"/>
  <c r="S59" i="1" s="1"/>
  <c r="T60" i="1"/>
  <c r="S60" i="1" s="1"/>
  <c r="T61" i="1"/>
  <c r="S61" i="1" s="1"/>
  <c r="T62" i="1"/>
  <c r="S62" i="1" s="1"/>
  <c r="T63" i="1"/>
  <c r="S63" i="1" s="1"/>
  <c r="T64" i="1"/>
  <c r="S64" i="1" s="1"/>
  <c r="T65" i="1"/>
  <c r="S65" i="1" s="1"/>
  <c r="T66" i="1"/>
  <c r="S66" i="1" s="1"/>
  <c r="T67" i="1"/>
  <c r="S67" i="1" s="1"/>
  <c r="T68" i="1"/>
  <c r="S68" i="1" s="1"/>
  <c r="T69" i="1"/>
  <c r="S69" i="1" s="1"/>
  <c r="T70" i="1"/>
  <c r="S70" i="1" s="1"/>
  <c r="T71" i="1"/>
  <c r="S71" i="1" s="1"/>
  <c r="T72" i="1"/>
  <c r="S72" i="1" s="1"/>
  <c r="T73" i="1"/>
  <c r="S73" i="1" s="1"/>
  <c r="T74" i="1"/>
  <c r="S74" i="1" s="1"/>
  <c r="T75" i="1"/>
  <c r="S75" i="1" s="1"/>
  <c r="T76" i="1"/>
  <c r="S76" i="1" s="1"/>
  <c r="T77" i="1"/>
  <c r="S77" i="1" s="1"/>
  <c r="T78" i="1"/>
  <c r="S78" i="1" s="1"/>
  <c r="T79" i="1"/>
  <c r="S79" i="1" s="1"/>
  <c r="T80" i="1"/>
  <c r="S80" i="1" s="1"/>
  <c r="T81" i="1"/>
  <c r="S81" i="1" s="1"/>
  <c r="T82" i="1"/>
  <c r="S82" i="1" s="1"/>
  <c r="T83" i="1"/>
  <c r="S83" i="1" s="1"/>
  <c r="T84" i="1"/>
  <c r="S84" i="1" s="1"/>
  <c r="T85" i="1"/>
  <c r="S85" i="1" s="1"/>
  <c r="T86" i="1"/>
  <c r="S86" i="1" s="1"/>
  <c r="T2" i="1"/>
  <c r="S2" i="1" s="1"/>
</calcChain>
</file>

<file path=xl/sharedStrings.xml><?xml version="1.0" encoding="utf-8"?>
<sst xmlns="http://schemas.openxmlformats.org/spreadsheetml/2006/main" count="715" uniqueCount="352">
  <si>
    <t>SFRA ID</t>
  </si>
  <si>
    <t>Name</t>
  </si>
  <si>
    <t>Address</t>
  </si>
  <si>
    <t>Proposed Use</t>
  </si>
  <si>
    <t>Vulnerability Classification</t>
  </si>
  <si>
    <t>Site Area (ha)</t>
  </si>
  <si>
    <t>FZ2 (% of site area)</t>
  </si>
  <si>
    <t>FZ3a (Fluvial - % of site area)</t>
  </si>
  <si>
    <t>FZ3b (Fluvial - % of site area)</t>
  </si>
  <si>
    <t>Main River - River Brent +35CC (% of site area)</t>
  </si>
  <si>
    <t>Main River - River Brent +70CC (% of site area)</t>
  </si>
  <si>
    <t>FZ3a (Surface Water - % of site area)</t>
  </si>
  <si>
    <t>1 in 30yr RoFSW Extent (% of site area)</t>
  </si>
  <si>
    <t>1 in 1000yr RoFSW Extent (% of site area)</t>
  </si>
  <si>
    <t>Surface Water Flood Risk Increase due to Climate Change 
(not currently in 1 in 100yr RoFSW, but in 1 in 1000yr RoFSW)</t>
  </si>
  <si>
    <t>Groundwater Susceptibility Banding</t>
  </si>
  <si>
    <t>Sewer Flooding?</t>
  </si>
  <si>
    <t>Reservoir Flooding?</t>
  </si>
  <si>
    <t>Site Assessment required?</t>
  </si>
  <si>
    <t>Sequential Test required?</t>
  </si>
  <si>
    <t>Exception Test required?</t>
  </si>
  <si>
    <t>AC01</t>
  </si>
  <si>
    <t>Acton Gateway (Morrisons)</t>
  </si>
  <si>
    <t>King Street, Acton, W3 9LA</t>
  </si>
  <si>
    <t>Residential-led, mixed-use scheme (retail/food and beverage and community).</t>
  </si>
  <si>
    <t>More Vulnerable</t>
  </si>
  <si>
    <t>&gt;=50%&lt;75%</t>
  </si>
  <si>
    <t>YES</t>
  </si>
  <si>
    <t>NO</t>
  </si>
  <si>
    <t>AC04</t>
  </si>
  <si>
    <t>Acton Gardens revised masterplan</t>
  </si>
  <si>
    <t>Acton Gardens, Acton, W3 8TQ</t>
  </si>
  <si>
    <t>Residential with some ground floor commercial uses.</t>
  </si>
  <si>
    <t>AC06</t>
  </si>
  <si>
    <t>Ealing Common Depot</t>
  </si>
  <si>
    <t>Gunnersbury Lane, Acton, W3 9QB</t>
  </si>
  <si>
    <t>Residential-led, mixed-use scheme and potential reprovision of TfL Museum on site or another suitable location.</t>
  </si>
  <si>
    <t>AC07</t>
  </si>
  <si>
    <t>Builders Merchants Bollo Bridge Road</t>
  </si>
  <si>
    <t>5-21 Bollo Bridge Rd, Acton, W3 8AT</t>
  </si>
  <si>
    <t>Mixed-use or residential.</t>
  </si>
  <si>
    <t>&lt;25%</t>
  </si>
  <si>
    <t>AC08</t>
  </si>
  <si>
    <t>Salisbury Street Car Park &amp; Neville Close</t>
  </si>
  <si>
    <t>Salisbury Street, Acton, W3 8NZ</t>
  </si>
  <si>
    <t>Residential-led, mixed-use including residential, commercial and community uses.</t>
  </si>
  <si>
    <t>AC09</t>
  </si>
  <si>
    <t>Acton Vale Industrial Park &amp; Westgate House,</t>
  </si>
  <si>
    <t>The Vale, Acton, W3 7RR</t>
  </si>
  <si>
    <t>Mixed-use intensification.</t>
  </si>
  <si>
    <t>Less Vulnerable</t>
  </si>
  <si>
    <t>AC10</t>
  </si>
  <si>
    <t>Haddon Court &amp; Burghley Tower</t>
  </si>
  <si>
    <t>Trinity Way, Acton, W3 7HT</t>
  </si>
  <si>
    <t>Residential.</t>
  </si>
  <si>
    <t>CFS11</t>
  </si>
  <si>
    <t>Dean Court</t>
  </si>
  <si>
    <t>1 - 21 and 22 - 42 Dean Court, Friary Road, Acton, W3 6AF</t>
  </si>
  <si>
    <t xml:space="preserve">CFS19 </t>
  </si>
  <si>
    <t>Oaktree Court</t>
  </si>
  <si>
    <t>Pierrepoint Road, Acton, W3 9JL</t>
  </si>
  <si>
    <t>CFS24</t>
  </si>
  <si>
    <t>Toplocks Estate</t>
  </si>
  <si>
    <t>Glade Lane, Southall, UB2 4PG</t>
  </si>
  <si>
    <t>Mixed use, residential led with retail and community uses.</t>
  </si>
  <si>
    <t>CFSO4</t>
  </si>
  <si>
    <t>Airways Estate</t>
  </si>
  <si>
    <t>Hotspur Road, Northolt, UB5 6TN</t>
  </si>
  <si>
    <t>EA01</t>
  </si>
  <si>
    <t>Broadway Connection &amp; Arcadia</t>
  </si>
  <si>
    <t>1 - 42 The Broadway, Ealing, W5 2NP</t>
  </si>
  <si>
    <t>Office and mixed-uses suitable to the town centre.</t>
  </si>
  <si>
    <t>EA02</t>
  </si>
  <si>
    <t>Ealing Broadway Shopping Centre &amp; Crystal House</t>
  </si>
  <si>
    <t>The Broadway, Ealing, W5 5JY</t>
  </si>
  <si>
    <t>Residential-led, mixed-use scheme with significant retail, employment and community space provision.</t>
  </si>
  <si>
    <t>EA03</t>
  </si>
  <si>
    <t>Sandringham Mews</t>
  </si>
  <si>
    <t>High Street and Broadway, Ealing, W5 5DG</t>
  </si>
  <si>
    <t>Residential-led, mixed-use scheme with significant retail, employment, leisure and community space provision.</t>
  </si>
  <si>
    <t>EA08</t>
  </si>
  <si>
    <t>Eastern Gateway</t>
  </si>
  <si>
    <t>The Bell &amp; 52-53 The Mall, Ealing, W5 3TA</t>
  </si>
  <si>
    <t>&gt;=25%&lt;50%</t>
  </si>
  <si>
    <t>EA10</t>
  </si>
  <si>
    <t>Perceval House</t>
  </si>
  <si>
    <t>14 - 16 Uxbridge Road, Ealing, W5 2HL</t>
  </si>
  <si>
    <t>Mixed-use scheme, comprising residential, office, civic/community and flexible non-residential floor space.</t>
  </si>
  <si>
    <t>EA11</t>
  </si>
  <si>
    <t>49 - 69 Uxbridge Road</t>
  </si>
  <si>
    <t>49 - 69 Uxbridge Road, Ealing, W5 5SA</t>
  </si>
  <si>
    <t>Commercial-led mixed-use scheme with some residential and cultural/leisure facilities.</t>
  </si>
  <si>
    <t>EA12</t>
  </si>
  <si>
    <t>CP House</t>
  </si>
  <si>
    <t>97 - 107 Uxbridge Road, Ealing, W5 5TL</t>
  </si>
  <si>
    <t xml:space="preserve">Office. </t>
  </si>
  <si>
    <t>EA13</t>
  </si>
  <si>
    <t>Craven House</t>
  </si>
  <si>
    <t>Land to rear of Cavalier House, 1- 6 Craven Road &amp; Crowborough Court, W5 2BS</t>
  </si>
  <si>
    <t>EA16</t>
  </si>
  <si>
    <t>66 - 86 Broadway, West Ealing</t>
  </si>
  <si>
    <t>66 - 86 Broadway, West Ealing, W13 0SY</t>
  </si>
  <si>
    <t>Residential-led, mixed-use scheme.</t>
  </si>
  <si>
    <t>EA17</t>
  </si>
  <si>
    <t>59 - 65 Broadway, West Ealing (Lidl)</t>
  </si>
  <si>
    <t>59 - 65 Broadway, West Ealing, W13 9BP</t>
  </si>
  <si>
    <t>Residential-led with retail provision.</t>
  </si>
  <si>
    <t>EA18</t>
  </si>
  <si>
    <t>Sainsburys &amp; Library West Ealing</t>
  </si>
  <si>
    <t>77 - 83 Broadway and 2 Leeland Terrace, West Ealing, W13 9BA</t>
  </si>
  <si>
    <t>Residential (reprovision of community use/sheltered housing required).</t>
  </si>
  <si>
    <t>EA19</t>
  </si>
  <si>
    <t>Chignell Place</t>
  </si>
  <si>
    <t>1 - 10 Chignell Place and 112 to 126 Broadway, West Ealing, W13 0TJ</t>
  </si>
  <si>
    <t>Residential-led mixed-use development including retail, commercial, community and leisure.</t>
  </si>
  <si>
    <t>EA20</t>
  </si>
  <si>
    <t>99 - 113 Broadway, West Ealing</t>
  </si>
  <si>
    <t>99 - 113 Broadway, West Ealing, W13 9BE</t>
  </si>
  <si>
    <t>Residential-led mixed-use scheme with retail on ground floor.</t>
  </si>
  <si>
    <t>EA22</t>
  </si>
  <si>
    <t>Western Gateway</t>
  </si>
  <si>
    <t>131-141 Broadway, West Ealing, W13 9BE</t>
  </si>
  <si>
    <t>EA24</t>
  </si>
  <si>
    <t>Waitrose West Ealing</t>
  </si>
  <si>
    <t>2 Alexandria Road, West Ealing, W13 0NL</t>
  </si>
  <si>
    <t>Residential and community.</t>
  </si>
  <si>
    <t>EA25</t>
  </si>
  <si>
    <t>West Ealing Station Approach</t>
  </si>
  <si>
    <t>44 - 54 Drayton Green Road &amp; 41 Hastings Road,  West Ealing, W13 8RY</t>
  </si>
  <si>
    <t>EA26</t>
  </si>
  <si>
    <t>Castle House</t>
  </si>
  <si>
    <t>119, Gordon Road, Ealing, W13 8QD</t>
  </si>
  <si>
    <t>Residential-led with some provision of affordable workspace.</t>
  </si>
  <si>
    <t>EA27</t>
  </si>
  <si>
    <t>Access House &amp; T Mohan</t>
  </si>
  <si>
    <t>Manor Road, West Ealing, W13 0AS</t>
  </si>
  <si>
    <t>Mixed-use intensification (industrial-led intensification with possible residential uses).</t>
  </si>
  <si>
    <t>EA28</t>
  </si>
  <si>
    <t>Gurnell Leisure Centre</t>
  </si>
  <si>
    <t>Ruislip Road East, W13 0AL</t>
  </si>
  <si>
    <t>Leisure-led scheme encompassing indoor and outdoor facilities with enabling residential use.</t>
  </si>
  <si>
    <t>&gt;75%</t>
  </si>
  <si>
    <t>EA29</t>
  </si>
  <si>
    <t>Downhurst Residential Care Home</t>
  </si>
  <si>
    <t>76 Castlebar Road, Ealing, W5 2DD</t>
  </si>
  <si>
    <t>Care home and residential.</t>
  </si>
  <si>
    <t>No data</t>
  </si>
  <si>
    <t>EA30</t>
  </si>
  <si>
    <t>Twyford Abbey</t>
  </si>
  <si>
    <t>Twyford Abbey Road, London, NW10 7HH</t>
  </si>
  <si>
    <t>Residential and open green space.</t>
  </si>
  <si>
    <t>EA31</t>
  </si>
  <si>
    <t>Former Barclays Sports Ground</t>
  </si>
  <si>
    <t>Park View Road, Ealing, W5 2JF</t>
  </si>
  <si>
    <t>Leisure-led scheme with enabling residential use facilitating access to sports and play pitches.</t>
  </si>
  <si>
    <t>EA32</t>
  </si>
  <si>
    <t>96 Queens Drive &amp; Telephone Service Centre</t>
  </si>
  <si>
    <t>96 Queens Drive &amp; 33 Hanger Lane, Ealing, W5 3BN</t>
  </si>
  <si>
    <t>Mixed-use intensification/out-of-centre residential-led mixed.</t>
  </si>
  <si>
    <t>EA33</t>
  </si>
  <si>
    <t>Ealing Riding School</t>
  </si>
  <si>
    <t>17-19 Gunnersbury Avenue, Ealing, W5 3XD</t>
  </si>
  <si>
    <t>Residential (with retention of green space) with the Riding School either reaccommodated on site or reprovided elsewhere in the borough.</t>
  </si>
  <si>
    <t>EA34</t>
  </si>
  <si>
    <t>Old Actonians Sports Ground</t>
  </si>
  <si>
    <t>Pope's Lane, Ealing,  W5 4LL</t>
  </si>
  <si>
    <t>EA36</t>
  </si>
  <si>
    <t>Wickes, South Ealing Road</t>
  </si>
  <si>
    <t>South Ealing Road, Ealing, W5 4QS</t>
  </si>
  <si>
    <t>EA37</t>
  </si>
  <si>
    <t>Travis Perkins</t>
  </si>
  <si>
    <t>Popes Lane, Ealing, W5 4PA</t>
  </si>
  <si>
    <t>GR01</t>
  </si>
  <si>
    <t>Greenford Hall, Methodist Church &amp; Clinic</t>
  </si>
  <si>
    <t>19 - 25 Oldfield Lane, Greenford, UB6 9LG</t>
  </si>
  <si>
    <t>Residential, leisure, community, health and religious.</t>
  </si>
  <si>
    <t>GR02</t>
  </si>
  <si>
    <t>Greenford Broadway Car Park</t>
  </si>
  <si>
    <t>Greenford Broadway, Greenford, UB6 9QA</t>
  </si>
  <si>
    <t>Residential, retail and community.</t>
  </si>
  <si>
    <t>GR07</t>
  </si>
  <si>
    <t>370 - 388 Oldfield Lane North</t>
  </si>
  <si>
    <t>370 - 388 Oldfield Lane North, Greenford, UB6 8PU</t>
  </si>
  <si>
    <t>Residential with retail on ground floor.</t>
  </si>
  <si>
    <t>GR08</t>
  </si>
  <si>
    <t>Westway Cross</t>
  </si>
  <si>
    <t>Westway Cross Retail Park, 1000 Greenford Road, Greenford, UB6 0UW</t>
  </si>
  <si>
    <t>Retail and Industrial and retention of some parking for access to Paradise Fields.</t>
  </si>
  <si>
    <t>GR09</t>
  </si>
  <si>
    <t>Former Greenwich School of Management</t>
  </si>
  <si>
    <t>891 Greenford Road, Greenford, UB6 0HE</t>
  </si>
  <si>
    <t>Non-residential-led mixed-use scheme with education, employment, community and residential elements.</t>
  </si>
  <si>
    <t>GR10</t>
  </si>
  <si>
    <t>Smiths Farm and Allendale</t>
  </si>
  <si>
    <t>Kensington Road, Northolt, UB5 6AH</t>
  </si>
  <si>
    <t>HA01</t>
  </si>
  <si>
    <t>Ealing Hospital</t>
  </si>
  <si>
    <t>Uxbridge Road, Southall, UB1 3HW</t>
  </si>
  <si>
    <t>Residential and reprovide car parking for hospital.</t>
  </si>
  <si>
    <t>HA04</t>
  </si>
  <si>
    <t>Gray's Garage</t>
  </si>
  <si>
    <t>158 - 164 Uxbridge Road, Hanwell, W7 3TB</t>
  </si>
  <si>
    <t>HA05</t>
  </si>
  <si>
    <t>George Street Car Park</t>
  </si>
  <si>
    <t>George Street, Hanwell, W7 3SY</t>
  </si>
  <si>
    <t>HA06</t>
  </si>
  <si>
    <t>Lidl, West Ealing Retail Park</t>
  </si>
  <si>
    <t>90 - 94 Uxbridge Road, Hanwell, W7 3SU</t>
  </si>
  <si>
    <t>Residential-led, mixed-use scheme including retail/food and beverage and community uses.</t>
  </si>
  <si>
    <t>HA07</t>
  </si>
  <si>
    <t>Marshall Site, Gold's Gym &amp; garages on Montague Avenue</t>
  </si>
  <si>
    <t>54 - 88 Uxbridge Road, Hanwell, W7 3SU</t>
  </si>
  <si>
    <t>HA10</t>
  </si>
  <si>
    <t>Tile Depot &amp; Lambourn Close</t>
  </si>
  <si>
    <t>128 Boston Road &amp; Lambourn Close, Hanwell, W7 2LN</t>
  </si>
  <si>
    <t>HA12</t>
  </si>
  <si>
    <t>Copley Close Estate</t>
  </si>
  <si>
    <t>Copley Close, Hanwell, W7 1AZ</t>
  </si>
  <si>
    <t>Residential with health and retail facilities.</t>
  </si>
  <si>
    <t>HA13</t>
  </si>
  <si>
    <t>High Lane Housing Estate</t>
  </si>
  <si>
    <t>Hobbayne Road, Hanwell, W7 3RJ</t>
  </si>
  <si>
    <t>NO01</t>
  </si>
  <si>
    <t>Car Sales site &amp; Northolt Leisure Centre</t>
  </si>
  <si>
    <t>Station Yard, Mandeville Road, Northolt, UB5 5HB</t>
  </si>
  <si>
    <t>Residential-led, mixed-use scheme with leisure, library, employment/retail, and open space.</t>
  </si>
  <si>
    <t>NO02</t>
  </si>
  <si>
    <t>Mandeville Parkway</t>
  </si>
  <si>
    <t>Mandeville Road, Northolt, UB5 4LY</t>
  </si>
  <si>
    <t>Residential and green space.</t>
  </si>
  <si>
    <t>NO04</t>
  </si>
  <si>
    <t>Islip Manor Housing Estate</t>
  </si>
  <si>
    <t>Arnold Road, Northolt, UB5 5SS</t>
  </si>
  <si>
    <t>NO05</t>
  </si>
  <si>
    <t>Northolt Sorting Office</t>
  </si>
  <si>
    <t>46 Mandeville Road, Northolt, UB5 5AA</t>
  </si>
  <si>
    <t>NO06</t>
  </si>
  <si>
    <t>Northolt Driving Range</t>
  </si>
  <si>
    <t>Rowdell Road, Northolt, UB5 6AG</t>
  </si>
  <si>
    <t>Employment-led, mixed-use scheme.</t>
  </si>
  <si>
    <t>NO08</t>
  </si>
  <si>
    <t>Medlar Farm Estate</t>
  </si>
  <si>
    <t>Parkfield Drive, Northolt, UB5 5NS</t>
  </si>
  <si>
    <t>NO09</t>
  </si>
  <si>
    <t>Yeading Lane I</t>
  </si>
  <si>
    <t>Yeading Lane, Northolt, UB5 6HT</t>
  </si>
  <si>
    <t>NO12</t>
  </si>
  <si>
    <t>Yeading Lane II</t>
  </si>
  <si>
    <t>Aspen Lane, Northolt, UB5 6XB</t>
  </si>
  <si>
    <t>Residential-led mixed use scheme.</t>
  </si>
  <si>
    <t>NO13</t>
  </si>
  <si>
    <t>Grange Court</t>
  </si>
  <si>
    <t>Old Ruislip Road, Northolt, UB5 6QJ</t>
  </si>
  <si>
    <t>NO15</t>
  </si>
  <si>
    <t xml:space="preserve">Down Barns Farm </t>
  </si>
  <si>
    <t>Land north of Bower Close, Old Ruislip Road, Northolt, UB5 6QQ</t>
  </si>
  <si>
    <t>Gypsy &amp; Traveller site.</t>
  </si>
  <si>
    <t>Highly Vulnerable</t>
  </si>
  <si>
    <t>PE01</t>
  </si>
  <si>
    <t>BP Garage</t>
  </si>
  <si>
    <t>BP Garage, Western Avenue, Perivale, UB6 8TF</t>
  </si>
  <si>
    <t>PE02</t>
  </si>
  <si>
    <t>Land on the South Side of Western Avenue</t>
  </si>
  <si>
    <t>Perivale Lane, Perivale, UB6 8TW</t>
  </si>
  <si>
    <t>PE03</t>
  </si>
  <si>
    <t>Alperton Lane North</t>
  </si>
  <si>
    <t>Alperton Lane, Perivale, UB6 2XY</t>
  </si>
  <si>
    <t>Industrial-led mixed-use intensification.</t>
  </si>
  <si>
    <t>PE04</t>
  </si>
  <si>
    <t>Alperton Lane South and Metroline Depot</t>
  </si>
  <si>
    <t>Alperton Lane, Perivale, UB5 9RT</t>
  </si>
  <si>
    <t>SO01</t>
  </si>
  <si>
    <t>Southall Crossrail Station and Gurdwara</t>
  </si>
  <si>
    <t>2 - 10 Park Avenue, Southall, UB1 3AG</t>
  </si>
  <si>
    <t>Residential-led, mixed-use scheme with retail and community uses at ground floor.</t>
  </si>
  <si>
    <t>SO03</t>
  </si>
  <si>
    <t>Southall Sidings</t>
  </si>
  <si>
    <t>Park Avenue, Southall, UB1 3AD</t>
  </si>
  <si>
    <t>SO04</t>
  </si>
  <si>
    <t>Former Sorting Office &amp; Kings Hall Methodist Church</t>
  </si>
  <si>
    <t>South Road, Southall, UB1 1RB</t>
  </si>
  <si>
    <t>Residential and retention of community facilities.</t>
  </si>
  <si>
    <t>SO05</t>
  </si>
  <si>
    <t>Southall West London College</t>
  </si>
  <si>
    <t>Beaconsfield Road, Southall, UB1 1RB</t>
  </si>
  <si>
    <t>Residential, education and community.</t>
  </si>
  <si>
    <t>SO06</t>
  </si>
  <si>
    <t>31-45 South Road &amp; Telephone Exchange, Quality Foods &amp; Iceland</t>
  </si>
  <si>
    <t>31 - 61 South Road, Southall, UB1 1SW</t>
  </si>
  <si>
    <t>Residential above retail ground floor.</t>
  </si>
  <si>
    <t>SO08</t>
  </si>
  <si>
    <t>Fairlawn Hall, Shrubbery Road &amp; High Street</t>
  </si>
  <si>
    <t>High Street, Southall, UB1 3HB</t>
  </si>
  <si>
    <t>SO10</t>
  </si>
  <si>
    <t>The Limes, Maypole Court, Banqueting Hall, 13 - 19 The Green</t>
  </si>
  <si>
    <t>10 Merrick Road, Southall, UB2 4AU</t>
  </si>
  <si>
    <t>Mixed-use scheme with residential, health facility, community use and a portion of commercial/retail.</t>
  </si>
  <si>
    <t>SO11</t>
  </si>
  <si>
    <t>Middlesex Business Centre</t>
  </si>
  <si>
    <t>Bridge Road, Southall, UB2 4AB</t>
  </si>
  <si>
    <t>SO12</t>
  </si>
  <si>
    <t>Havelock Estate</t>
  </si>
  <si>
    <t>Havelock Road, Southall, UB2 4NY</t>
  </si>
  <si>
    <t>Residential-led, mixed-use scheme with reprovision of allotments and green space.</t>
  </si>
  <si>
    <t>SO13</t>
  </si>
  <si>
    <t>The Green</t>
  </si>
  <si>
    <t>The Green, Southall, UB2 4BZ</t>
  </si>
  <si>
    <t>Residential, flexible commercial, employment and community floorspace, parking.</t>
  </si>
  <si>
    <t>SO14</t>
  </si>
  <si>
    <t>The Green Quarter (Southall Gasworks)</t>
  </si>
  <si>
    <t>The Straight, Southall, UB1 1QX</t>
  </si>
  <si>
    <t>Residential, employment uses, school and health centre.</t>
  </si>
  <si>
    <t>SO15</t>
  </si>
  <si>
    <t>Scotts Road Trading Estate</t>
  </si>
  <si>
    <t>Scotts Road, Southall, UB2 5DD</t>
  </si>
  <si>
    <t>SO16</t>
  </si>
  <si>
    <t>Endsleigh Industrial Estate</t>
  </si>
  <si>
    <t>Endsleigh Road, Southall, UB2 5QR</t>
  </si>
  <si>
    <t>Residential-led, mixed-use scheme including some industrial uses.</t>
  </si>
  <si>
    <t>SO17</t>
  </si>
  <si>
    <t>Witley Works</t>
  </si>
  <si>
    <t>Witley Gardens, Southall, UB2 4ES</t>
  </si>
  <si>
    <t>SO18</t>
  </si>
  <si>
    <t>Monorep Site</t>
  </si>
  <si>
    <t>Poplar Avenue, Southall, UB2 4PN</t>
  </si>
  <si>
    <t>Residential with retention of place of worship.</t>
  </si>
  <si>
    <t>SO20</t>
  </si>
  <si>
    <t>Great Western Triangle Centre</t>
  </si>
  <si>
    <t>Uxbridge Road, Southall, UB1 3EJ</t>
  </si>
  <si>
    <t>Mixed industrial intensification.</t>
  </si>
  <si>
    <t>SO23</t>
  </si>
  <si>
    <t>Golf Links Estate</t>
  </si>
  <si>
    <t>Fleming Road, Southall, UB1 3ND</t>
  </si>
  <si>
    <t>Residential (infill).</t>
  </si>
  <si>
    <t>SO24</t>
  </si>
  <si>
    <t>Cranleigh Gardens Industrial Estate &amp; Kingsbridge Crescent</t>
  </si>
  <si>
    <t>Cranleigh Gardens, Southall, UB1 2BZ</t>
  </si>
  <si>
    <t>Residential, community.</t>
  </si>
  <si>
    <t>SO26</t>
  </si>
  <si>
    <t>Hambrough Tavern</t>
  </si>
  <si>
    <t>The Broadway, Southall, UB1 1NG</t>
  </si>
  <si>
    <t>Vulnerability Classifications</t>
  </si>
  <si>
    <t>Essential Infrastructure</t>
  </si>
  <si>
    <t>Water Compatible</t>
  </si>
  <si>
    <t>Key Assumptions</t>
  </si>
  <si>
    <t>1. Sites with 0% of areas in FZ2 and FZ3a/b do not require the Sequential Test (on the basis that other forms of flood risk are generally manageable on a site by site basis)</t>
  </si>
  <si>
    <t>2. Sites within FZ2 or 3a/b require the Sequential Test</t>
  </si>
  <si>
    <t>3. Highly Vulnerable sites within FZ2 require the Exception Test</t>
  </si>
  <si>
    <t>4. Essential Infrastructure sites within FZ3a or FZ3b require the Exception Test</t>
  </si>
  <si>
    <t>5. More Vulnerable sites within FZ3a require the Exception Test</t>
  </si>
  <si>
    <t>6. Site assessment is recommended where the Sequential Test is needed and the site is within FZ2, FZ3a, FZ3b, or Main River +CC</t>
  </si>
  <si>
    <t>7. Flood Zone 3a for surface water is defined using the full 1 in 100 extent from the EA Risk of Flooding from Surface Water Map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</si>
</sst>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/>
    <xf numFmtId="0" fontId="3" fillId="0" borderId="0" xfId="0" applyFont="1"/>
    <xf numFmtId="0" fontId="1" fillId="0" borderId="0" xfId="0" applyFont="1"/>
    <xf numFmtId="0" fontId="0" fillId="0" borderId="1" xfId="0" applyBorder="1"/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01A7FA-2778-48CC-BED9-8452BED8FC59}">
  <dimension ref="A1:U86"/>
  <sheetViews>
    <sheetView tabSelected="1" zoomScale="89" zoomScaleNormal="89" workbookViewId="0">
      <pane ySplit="1" topLeftCell="A2" activePane="bottomLeft" state="frozen"/>
      <selection pane="bottomLeft"/>
      <selection activeCell="D1" sqref="D1"/>
    </sheetView>
  </sheetViews>
  <sheetFormatPr defaultColWidth="9.140625" defaultRowHeight="14.45"/>
  <cols>
    <col min="1" max="1" width="14.42578125" style="6" customWidth="1"/>
    <col min="2" max="2" width="27.140625" style="7" customWidth="1"/>
    <col min="3" max="3" width="51.5703125" style="7" customWidth="1"/>
    <col min="4" max="4" width="112.5703125" style="7" customWidth="1"/>
    <col min="5" max="5" width="18" style="8" customWidth="1"/>
    <col min="6" max="6" width="11.42578125" style="6" customWidth="1"/>
    <col min="7" max="7" width="13.42578125" style="6" customWidth="1"/>
    <col min="8" max="12" width="13.42578125" style="9" customWidth="1"/>
    <col min="13" max="14" width="13.42578125" style="6" customWidth="1"/>
    <col min="15" max="15" width="19.140625" style="6" customWidth="1"/>
    <col min="16" max="16" width="13.42578125" style="6" customWidth="1"/>
    <col min="17" max="17" width="13.42578125" style="9" customWidth="1"/>
    <col min="18" max="20" width="13.42578125" style="6" customWidth="1"/>
    <col min="21" max="21" width="13.42578125" style="9" customWidth="1"/>
    <col min="22" max="16384" width="9.140625" style="5"/>
  </cols>
  <sheetData>
    <row r="1" spans="1:21" s="4" customFormat="1" ht="186" customHeight="1">
      <c r="A1" s="16" t="s">
        <v>0</v>
      </c>
      <c r="B1" s="2" t="s">
        <v>1</v>
      </c>
      <c r="C1" s="2" t="s">
        <v>2</v>
      </c>
      <c r="D1" s="1" t="s">
        <v>3</v>
      </c>
      <c r="E1" s="3" t="s">
        <v>4</v>
      </c>
      <c r="F1" s="1" t="s">
        <v>5</v>
      </c>
      <c r="G1" s="1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1" t="s">
        <v>12</v>
      </c>
      <c r="N1" s="1" t="s">
        <v>13</v>
      </c>
      <c r="O1" s="1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1" t="s">
        <v>19</v>
      </c>
      <c r="U1" s="3" t="s">
        <v>20</v>
      </c>
    </row>
    <row r="2" spans="1:21">
      <c r="A2" s="13" t="s">
        <v>21</v>
      </c>
      <c r="B2" s="13" t="s">
        <v>22</v>
      </c>
      <c r="C2" s="13" t="s">
        <v>23</v>
      </c>
      <c r="D2" s="13" t="s">
        <v>24</v>
      </c>
      <c r="E2" s="13" t="s">
        <v>25</v>
      </c>
      <c r="F2" s="15">
        <v>1.3192133499998799</v>
      </c>
      <c r="G2" s="15">
        <v>0</v>
      </c>
      <c r="H2" s="15">
        <v>0</v>
      </c>
      <c r="I2" s="15">
        <v>0</v>
      </c>
      <c r="J2" s="15">
        <v>0</v>
      </c>
      <c r="K2" s="15">
        <v>0</v>
      </c>
      <c r="L2" s="15">
        <v>6.9771999999999998</v>
      </c>
      <c r="M2" s="15">
        <v>2.0436000000000001</v>
      </c>
      <c r="N2" s="15">
        <v>30.1492</v>
      </c>
      <c r="O2" s="14" t="str">
        <f>IF(OR(AND(L2=0,N2&gt;0)),"YES","NO")</f>
        <v>NO</v>
      </c>
      <c r="P2" s="14" t="s">
        <v>26</v>
      </c>
      <c r="Q2" s="14" t="s">
        <v>27</v>
      </c>
      <c r="R2" s="14" t="s">
        <v>28</v>
      </c>
      <c r="S2" s="14" t="str">
        <f>IF(AND(OR(G2&gt;0.0049,H2&gt;0.0049,I2&gt;0.0049,J2&gt;0.0049,L2&gt;7.5),T2="YES"), "YES", "NO")</f>
        <v>NO</v>
      </c>
      <c r="T2" s="14" t="str">
        <f t="shared" ref="T2:T33" si="0">IF(OR(G2&gt;0.0049,H2&gt;0.0049,I2&gt;0.0049,L2&gt;0.0049),"YES","NO")</f>
        <v>YES</v>
      </c>
      <c r="U2" s="14" t="str">
        <f t="shared" ref="U2:U33" si="1">IF(OR(AND(E2="Highly Vulnerable",G2&gt;0.0049),AND(E2="Essential Infrastructure",OR(H2&gt;0.0049,I2&gt;0.0049,L2&gt;0.0049)),AND(E2="More Vulnerable",OR(H2&gt;0.0049,L2&gt;0.0049))),"YES","NO")</f>
        <v>YES</v>
      </c>
    </row>
    <row r="3" spans="1:21">
      <c r="A3" s="13" t="s">
        <v>29</v>
      </c>
      <c r="B3" s="13" t="s">
        <v>30</v>
      </c>
      <c r="C3" s="13" t="s">
        <v>31</v>
      </c>
      <c r="D3" s="13" t="s">
        <v>32</v>
      </c>
      <c r="E3" s="13" t="s">
        <v>25</v>
      </c>
      <c r="F3" s="15">
        <v>10.2725006500006</v>
      </c>
      <c r="G3" s="15">
        <v>0</v>
      </c>
      <c r="H3" s="15">
        <v>0</v>
      </c>
      <c r="I3" s="15">
        <v>0</v>
      </c>
      <c r="J3" s="15">
        <v>0</v>
      </c>
      <c r="K3" s="15">
        <v>0</v>
      </c>
      <c r="L3" s="15">
        <v>3.9704999999999999</v>
      </c>
      <c r="M3" s="15">
        <v>1.2084999999999999</v>
      </c>
      <c r="N3" s="15">
        <v>9.8947000000000003</v>
      </c>
      <c r="O3" s="14" t="str">
        <f t="shared" ref="O3:O66" si="2">IF(OR(AND(L3=0,N3&gt;0)),"YES","NO")</f>
        <v>NO</v>
      </c>
      <c r="P3" s="14" t="s">
        <v>26</v>
      </c>
      <c r="Q3" s="14" t="s">
        <v>27</v>
      </c>
      <c r="R3" s="14" t="s">
        <v>28</v>
      </c>
      <c r="S3" s="14" t="str">
        <f t="shared" ref="S3:S66" si="3">IF(AND(OR(G3&gt;0.0049,H3&gt;0.0049,I3&gt;0.0049,J3&gt;0.0049,L3&gt;7.5),T3="YES"), "YES", "NO")</f>
        <v>NO</v>
      </c>
      <c r="T3" s="14" t="str">
        <f t="shared" si="0"/>
        <v>YES</v>
      </c>
      <c r="U3" s="14" t="str">
        <f t="shared" si="1"/>
        <v>YES</v>
      </c>
    </row>
    <row r="4" spans="1:21">
      <c r="A4" s="13" t="s">
        <v>33</v>
      </c>
      <c r="B4" s="13" t="s">
        <v>34</v>
      </c>
      <c r="C4" s="13" t="s">
        <v>35</v>
      </c>
      <c r="D4" s="13" t="s">
        <v>36</v>
      </c>
      <c r="E4" s="13" t="s">
        <v>25</v>
      </c>
      <c r="F4" s="15">
        <v>2.2023841583112298</v>
      </c>
      <c r="G4" s="15">
        <v>0</v>
      </c>
      <c r="H4" s="15">
        <v>0</v>
      </c>
      <c r="I4" s="15">
        <v>0</v>
      </c>
      <c r="J4" s="15">
        <v>0</v>
      </c>
      <c r="K4" s="15">
        <v>0</v>
      </c>
      <c r="L4" s="15">
        <v>2.778</v>
      </c>
      <c r="M4" s="15">
        <v>1.7069000000000001</v>
      </c>
      <c r="N4" s="15">
        <v>11.7712</v>
      </c>
      <c r="O4" s="14" t="str">
        <f t="shared" si="2"/>
        <v>NO</v>
      </c>
      <c r="P4" s="14" t="s">
        <v>26</v>
      </c>
      <c r="Q4" s="14" t="s">
        <v>27</v>
      </c>
      <c r="R4" s="14" t="s">
        <v>28</v>
      </c>
      <c r="S4" s="14" t="str">
        <f t="shared" si="3"/>
        <v>NO</v>
      </c>
      <c r="T4" s="14" t="str">
        <f t="shared" si="0"/>
        <v>YES</v>
      </c>
      <c r="U4" s="14" t="str">
        <f t="shared" si="1"/>
        <v>YES</v>
      </c>
    </row>
    <row r="5" spans="1:21">
      <c r="A5" s="13" t="s">
        <v>37</v>
      </c>
      <c r="B5" s="13" t="s">
        <v>38</v>
      </c>
      <c r="C5" s="13" t="s">
        <v>39</v>
      </c>
      <c r="D5" s="13" t="s">
        <v>40</v>
      </c>
      <c r="E5" s="13" t="s">
        <v>25</v>
      </c>
      <c r="F5" s="15">
        <v>0.23124962000013199</v>
      </c>
      <c r="G5" s="15">
        <v>0</v>
      </c>
      <c r="H5" s="15">
        <v>0</v>
      </c>
      <c r="I5" s="15">
        <v>0</v>
      </c>
      <c r="J5" s="15">
        <v>0</v>
      </c>
      <c r="K5" s="15">
        <v>0</v>
      </c>
      <c r="L5" s="15">
        <v>1.2646999999999999</v>
      </c>
      <c r="M5" s="15">
        <v>0.1867</v>
      </c>
      <c r="N5" s="15">
        <v>19.656400000000001</v>
      </c>
      <c r="O5" s="14" t="str">
        <f t="shared" si="2"/>
        <v>NO</v>
      </c>
      <c r="P5" s="14" t="s">
        <v>41</v>
      </c>
      <c r="Q5" s="14" t="s">
        <v>27</v>
      </c>
      <c r="R5" s="14" t="s">
        <v>28</v>
      </c>
      <c r="S5" s="14" t="str">
        <f t="shared" si="3"/>
        <v>NO</v>
      </c>
      <c r="T5" s="14" t="str">
        <f t="shared" si="0"/>
        <v>YES</v>
      </c>
      <c r="U5" s="14" t="str">
        <f t="shared" si="1"/>
        <v>YES</v>
      </c>
    </row>
    <row r="6" spans="1:21">
      <c r="A6" s="13" t="s">
        <v>42</v>
      </c>
      <c r="B6" s="13" t="s">
        <v>43</v>
      </c>
      <c r="C6" s="13" t="s">
        <v>44</v>
      </c>
      <c r="D6" s="13" t="s">
        <v>45</v>
      </c>
      <c r="E6" s="13" t="s">
        <v>25</v>
      </c>
      <c r="F6" s="15">
        <v>0.71988700500004599</v>
      </c>
      <c r="G6" s="15">
        <v>0</v>
      </c>
      <c r="H6" s="15">
        <v>0</v>
      </c>
      <c r="I6" s="15">
        <v>0</v>
      </c>
      <c r="J6" s="15">
        <v>0</v>
      </c>
      <c r="K6" s="15">
        <v>0</v>
      </c>
      <c r="L6" s="15">
        <v>2.6114999999999999</v>
      </c>
      <c r="M6" s="15">
        <v>0</v>
      </c>
      <c r="N6" s="15">
        <v>13.725899999999999</v>
      </c>
      <c r="O6" s="14" t="str">
        <f t="shared" si="2"/>
        <v>NO</v>
      </c>
      <c r="P6" s="14" t="s">
        <v>41</v>
      </c>
      <c r="Q6" s="14" t="s">
        <v>27</v>
      </c>
      <c r="R6" s="14" t="s">
        <v>28</v>
      </c>
      <c r="S6" s="14" t="str">
        <f t="shared" si="3"/>
        <v>NO</v>
      </c>
      <c r="T6" s="14" t="str">
        <f t="shared" si="0"/>
        <v>YES</v>
      </c>
      <c r="U6" s="14" t="str">
        <f t="shared" si="1"/>
        <v>YES</v>
      </c>
    </row>
    <row r="7" spans="1:21">
      <c r="A7" s="13" t="s">
        <v>46</v>
      </c>
      <c r="B7" s="13" t="s">
        <v>47</v>
      </c>
      <c r="C7" s="13" t="s">
        <v>48</v>
      </c>
      <c r="D7" s="13" t="s">
        <v>49</v>
      </c>
      <c r="E7" s="13" t="s">
        <v>50</v>
      </c>
      <c r="F7" s="15">
        <v>0.62514362500007403</v>
      </c>
      <c r="G7" s="15">
        <v>0</v>
      </c>
      <c r="H7" s="15">
        <v>0</v>
      </c>
      <c r="I7" s="15">
        <v>0</v>
      </c>
      <c r="J7" s="15">
        <v>0</v>
      </c>
      <c r="K7" s="15">
        <v>0</v>
      </c>
      <c r="L7" s="15">
        <v>0</v>
      </c>
      <c r="M7" s="15">
        <v>0</v>
      </c>
      <c r="N7" s="15">
        <v>7.4000000000000003E-3</v>
      </c>
      <c r="O7" s="14" t="str">
        <f t="shared" si="2"/>
        <v>YES</v>
      </c>
      <c r="P7" s="14" t="s">
        <v>41</v>
      </c>
      <c r="Q7" s="14" t="s">
        <v>27</v>
      </c>
      <c r="R7" s="14" t="s">
        <v>27</v>
      </c>
      <c r="S7" s="14" t="str">
        <f t="shared" si="3"/>
        <v>NO</v>
      </c>
      <c r="T7" s="14" t="str">
        <f t="shared" si="0"/>
        <v>NO</v>
      </c>
      <c r="U7" s="14" t="str">
        <f t="shared" si="1"/>
        <v>NO</v>
      </c>
    </row>
    <row r="8" spans="1:21">
      <c r="A8" s="13" t="s">
        <v>51</v>
      </c>
      <c r="B8" s="13" t="s">
        <v>52</v>
      </c>
      <c r="C8" s="13" t="s">
        <v>53</v>
      </c>
      <c r="D8" s="13" t="s">
        <v>54</v>
      </c>
      <c r="E8" s="13" t="s">
        <v>25</v>
      </c>
      <c r="F8" s="15">
        <v>0.88482783000007004</v>
      </c>
      <c r="G8" s="15">
        <v>0</v>
      </c>
      <c r="H8" s="15">
        <v>0</v>
      </c>
      <c r="I8" s="15">
        <v>0</v>
      </c>
      <c r="J8" s="15">
        <v>0</v>
      </c>
      <c r="K8" s="15">
        <v>0</v>
      </c>
      <c r="L8" s="15">
        <v>1.419</v>
      </c>
      <c r="M8" s="15">
        <v>0</v>
      </c>
      <c r="N8" s="15">
        <v>46.181899999999999</v>
      </c>
      <c r="O8" s="14" t="str">
        <f t="shared" si="2"/>
        <v>NO</v>
      </c>
      <c r="P8" s="14" t="s">
        <v>41</v>
      </c>
      <c r="Q8" s="14" t="s">
        <v>27</v>
      </c>
      <c r="R8" s="14" t="s">
        <v>28</v>
      </c>
      <c r="S8" s="14" t="str">
        <f t="shared" si="3"/>
        <v>NO</v>
      </c>
      <c r="T8" s="14" t="str">
        <f t="shared" si="0"/>
        <v>YES</v>
      </c>
      <c r="U8" s="14" t="str">
        <f t="shared" si="1"/>
        <v>YES</v>
      </c>
    </row>
    <row r="9" spans="1:21">
      <c r="A9" s="13" t="s">
        <v>55</v>
      </c>
      <c r="B9" s="13" t="s">
        <v>56</v>
      </c>
      <c r="C9" s="13" t="s">
        <v>57</v>
      </c>
      <c r="D9" s="13" t="s">
        <v>54</v>
      </c>
      <c r="E9" s="13" t="s">
        <v>25</v>
      </c>
      <c r="F9" s="15">
        <v>0.55394084999999704</v>
      </c>
      <c r="G9" s="15">
        <v>0</v>
      </c>
      <c r="H9" s="15">
        <v>0</v>
      </c>
      <c r="I9" s="15">
        <v>0</v>
      </c>
      <c r="J9" s="15">
        <v>0</v>
      </c>
      <c r="K9" s="15">
        <v>0</v>
      </c>
      <c r="L9" s="15">
        <v>0</v>
      </c>
      <c r="M9" s="15">
        <v>0</v>
      </c>
      <c r="N9" s="15">
        <v>0</v>
      </c>
      <c r="O9" s="14" t="str">
        <f t="shared" si="2"/>
        <v>NO</v>
      </c>
      <c r="P9" s="14" t="s">
        <v>41</v>
      </c>
      <c r="Q9" s="14" t="s">
        <v>27</v>
      </c>
      <c r="R9" s="14" t="s">
        <v>28</v>
      </c>
      <c r="S9" s="14" t="str">
        <f t="shared" si="3"/>
        <v>NO</v>
      </c>
      <c r="T9" s="14" t="str">
        <f t="shared" si="0"/>
        <v>NO</v>
      </c>
      <c r="U9" s="14" t="str">
        <f t="shared" si="1"/>
        <v>NO</v>
      </c>
    </row>
    <row r="10" spans="1:21">
      <c r="A10" s="13" t="s">
        <v>58</v>
      </c>
      <c r="B10" s="13" t="s">
        <v>59</v>
      </c>
      <c r="C10" s="13" t="s">
        <v>60</v>
      </c>
      <c r="D10" s="13" t="s">
        <v>54</v>
      </c>
      <c r="E10" s="13" t="s">
        <v>25</v>
      </c>
      <c r="F10" s="15">
        <v>0.309172899999961</v>
      </c>
      <c r="G10" s="15">
        <v>0</v>
      </c>
      <c r="H10" s="15">
        <v>0</v>
      </c>
      <c r="I10" s="15">
        <v>0</v>
      </c>
      <c r="J10" s="15">
        <v>0</v>
      </c>
      <c r="K10" s="15">
        <v>0</v>
      </c>
      <c r="L10" s="15">
        <v>0</v>
      </c>
      <c r="M10" s="15">
        <v>0</v>
      </c>
      <c r="N10" s="15">
        <v>0</v>
      </c>
      <c r="O10" s="14" t="str">
        <f t="shared" si="2"/>
        <v>NO</v>
      </c>
      <c r="P10" s="14" t="s">
        <v>26</v>
      </c>
      <c r="Q10" s="14" t="s">
        <v>27</v>
      </c>
      <c r="R10" s="14" t="s">
        <v>28</v>
      </c>
      <c r="S10" s="14" t="str">
        <f t="shared" si="3"/>
        <v>NO</v>
      </c>
      <c r="T10" s="14" t="str">
        <f t="shared" si="0"/>
        <v>NO</v>
      </c>
      <c r="U10" s="14" t="str">
        <f t="shared" si="1"/>
        <v>NO</v>
      </c>
    </row>
    <row r="11" spans="1:21">
      <c r="A11" s="13" t="s">
        <v>61</v>
      </c>
      <c r="B11" s="13" t="s">
        <v>62</v>
      </c>
      <c r="C11" s="13" t="s">
        <v>63</v>
      </c>
      <c r="D11" s="13" t="s">
        <v>64</v>
      </c>
      <c r="E11" s="13" t="s">
        <v>25</v>
      </c>
      <c r="F11" s="15">
        <v>4.1170214949999897</v>
      </c>
      <c r="G11" s="15">
        <v>0</v>
      </c>
      <c r="H11" s="15">
        <v>0</v>
      </c>
      <c r="I11" s="15">
        <v>0</v>
      </c>
      <c r="J11" s="15">
        <v>0</v>
      </c>
      <c r="K11" s="15">
        <v>0</v>
      </c>
      <c r="L11" s="15">
        <v>2.7494999999999998</v>
      </c>
      <c r="M11" s="15">
        <v>0.7772</v>
      </c>
      <c r="N11" s="15">
        <v>6.7106000000000003</v>
      </c>
      <c r="O11" s="14" t="str">
        <f t="shared" si="2"/>
        <v>NO</v>
      </c>
      <c r="P11" s="14" t="s">
        <v>26</v>
      </c>
      <c r="Q11" s="14" t="s">
        <v>27</v>
      </c>
      <c r="R11" s="14" t="s">
        <v>28</v>
      </c>
      <c r="S11" s="14" t="str">
        <f t="shared" si="3"/>
        <v>NO</v>
      </c>
      <c r="T11" s="14" t="str">
        <f t="shared" si="0"/>
        <v>YES</v>
      </c>
      <c r="U11" s="14" t="str">
        <f t="shared" si="1"/>
        <v>YES</v>
      </c>
    </row>
    <row r="12" spans="1:21">
      <c r="A12" s="13" t="s">
        <v>65</v>
      </c>
      <c r="B12" s="13" t="s">
        <v>66</v>
      </c>
      <c r="C12" s="13" t="s">
        <v>67</v>
      </c>
      <c r="D12" s="13" t="s">
        <v>54</v>
      </c>
      <c r="E12" s="13" t="s">
        <v>25</v>
      </c>
      <c r="F12" s="15">
        <v>2.5225087099997801</v>
      </c>
      <c r="G12" s="15">
        <v>0</v>
      </c>
      <c r="H12" s="15">
        <v>0</v>
      </c>
      <c r="I12" s="15">
        <v>0</v>
      </c>
      <c r="J12" s="15">
        <v>0</v>
      </c>
      <c r="K12" s="15">
        <v>0</v>
      </c>
      <c r="L12" s="15">
        <v>8.6463000000000001</v>
      </c>
      <c r="M12" s="15">
        <v>3.8559000000000001</v>
      </c>
      <c r="N12" s="15">
        <v>17.455100000000002</v>
      </c>
      <c r="O12" s="14" t="str">
        <f t="shared" si="2"/>
        <v>NO</v>
      </c>
      <c r="P12" s="14" t="s">
        <v>41</v>
      </c>
      <c r="Q12" s="14" t="s">
        <v>27</v>
      </c>
      <c r="R12" s="14" t="s">
        <v>28</v>
      </c>
      <c r="S12" s="14" t="str">
        <f t="shared" si="3"/>
        <v>YES</v>
      </c>
      <c r="T12" s="14" t="str">
        <f t="shared" si="0"/>
        <v>YES</v>
      </c>
      <c r="U12" s="14" t="str">
        <f t="shared" si="1"/>
        <v>YES</v>
      </c>
    </row>
    <row r="13" spans="1:21">
      <c r="A13" s="13" t="s">
        <v>68</v>
      </c>
      <c r="B13" s="13" t="s">
        <v>69</v>
      </c>
      <c r="C13" s="13" t="s">
        <v>70</v>
      </c>
      <c r="D13" s="13" t="s">
        <v>71</v>
      </c>
      <c r="E13" s="13" t="s">
        <v>50</v>
      </c>
      <c r="F13" s="15">
        <v>1.13808182999997</v>
      </c>
      <c r="G13" s="15">
        <v>0</v>
      </c>
      <c r="H13" s="15">
        <v>0</v>
      </c>
      <c r="I13" s="15">
        <v>0</v>
      </c>
      <c r="J13" s="15">
        <v>0</v>
      </c>
      <c r="K13" s="15">
        <v>0</v>
      </c>
      <c r="L13" s="15">
        <v>0</v>
      </c>
      <c r="M13" s="15">
        <v>0</v>
      </c>
      <c r="N13" s="15">
        <v>3.2443</v>
      </c>
      <c r="O13" s="14" t="str">
        <f t="shared" si="2"/>
        <v>YES</v>
      </c>
      <c r="P13" s="14" t="s">
        <v>26</v>
      </c>
      <c r="Q13" s="14" t="s">
        <v>27</v>
      </c>
      <c r="R13" s="14" t="s">
        <v>28</v>
      </c>
      <c r="S13" s="14" t="str">
        <f t="shared" si="3"/>
        <v>NO</v>
      </c>
      <c r="T13" s="14" t="str">
        <f t="shared" si="0"/>
        <v>NO</v>
      </c>
      <c r="U13" s="14" t="str">
        <f t="shared" si="1"/>
        <v>NO</v>
      </c>
    </row>
    <row r="14" spans="1:21" ht="15.95" customHeight="1">
      <c r="A14" s="13" t="s">
        <v>72</v>
      </c>
      <c r="B14" s="13" t="s">
        <v>73</v>
      </c>
      <c r="C14" s="13" t="s">
        <v>74</v>
      </c>
      <c r="D14" s="13" t="s">
        <v>75</v>
      </c>
      <c r="E14" s="13" t="s">
        <v>25</v>
      </c>
      <c r="F14" s="15">
        <v>3.5892690659748498</v>
      </c>
      <c r="G14" s="15">
        <v>0</v>
      </c>
      <c r="H14" s="15">
        <v>0</v>
      </c>
      <c r="I14" s="15">
        <v>0</v>
      </c>
      <c r="J14" s="15">
        <v>0</v>
      </c>
      <c r="K14" s="15">
        <v>0</v>
      </c>
      <c r="L14" s="15">
        <v>3.3353999999999999</v>
      </c>
      <c r="M14" s="15">
        <v>1.2796000000000001</v>
      </c>
      <c r="N14" s="15">
        <v>9.9497</v>
      </c>
      <c r="O14" s="14" t="str">
        <f t="shared" si="2"/>
        <v>NO</v>
      </c>
      <c r="P14" s="14" t="s">
        <v>26</v>
      </c>
      <c r="Q14" s="14" t="s">
        <v>27</v>
      </c>
      <c r="R14" s="14" t="s">
        <v>28</v>
      </c>
      <c r="S14" s="14" t="str">
        <f t="shared" si="3"/>
        <v>NO</v>
      </c>
      <c r="T14" s="14" t="str">
        <f t="shared" si="0"/>
        <v>YES</v>
      </c>
      <c r="U14" s="14" t="str">
        <f t="shared" si="1"/>
        <v>YES</v>
      </c>
    </row>
    <row r="15" spans="1:21">
      <c r="A15" s="13" t="s">
        <v>76</v>
      </c>
      <c r="B15" s="13" t="s">
        <v>77</v>
      </c>
      <c r="C15" s="13" t="s">
        <v>78</v>
      </c>
      <c r="D15" s="13" t="s">
        <v>79</v>
      </c>
      <c r="E15" s="13" t="s">
        <v>25</v>
      </c>
      <c r="F15" s="15">
        <v>0.63993787397175705</v>
      </c>
      <c r="G15" s="15">
        <v>0</v>
      </c>
      <c r="H15" s="15">
        <v>0</v>
      </c>
      <c r="I15" s="15">
        <v>0</v>
      </c>
      <c r="J15" s="15">
        <v>0</v>
      </c>
      <c r="K15" s="15">
        <v>0</v>
      </c>
      <c r="L15" s="15">
        <v>52.133899999999997</v>
      </c>
      <c r="M15" s="15">
        <v>51.3172</v>
      </c>
      <c r="N15" s="15">
        <v>54.367800000000003</v>
      </c>
      <c r="O15" s="14" t="str">
        <f t="shared" si="2"/>
        <v>NO</v>
      </c>
      <c r="P15" s="14" t="s">
        <v>26</v>
      </c>
      <c r="Q15" s="14" t="s">
        <v>27</v>
      </c>
      <c r="R15" s="14" t="s">
        <v>28</v>
      </c>
      <c r="S15" s="14" t="str">
        <f t="shared" si="3"/>
        <v>YES</v>
      </c>
      <c r="T15" s="14" t="str">
        <f t="shared" si="0"/>
        <v>YES</v>
      </c>
      <c r="U15" s="14" t="str">
        <f t="shared" si="1"/>
        <v>YES</v>
      </c>
    </row>
    <row r="16" spans="1:21">
      <c r="A16" s="13" t="s">
        <v>80</v>
      </c>
      <c r="B16" s="13" t="s">
        <v>81</v>
      </c>
      <c r="C16" s="13" t="s">
        <v>82</v>
      </c>
      <c r="D16" s="13" t="s">
        <v>75</v>
      </c>
      <c r="E16" s="13" t="s">
        <v>25</v>
      </c>
      <c r="F16" s="15">
        <v>0.177277415000021</v>
      </c>
      <c r="G16" s="15">
        <v>0</v>
      </c>
      <c r="H16" s="15">
        <v>0</v>
      </c>
      <c r="I16" s="15">
        <v>0</v>
      </c>
      <c r="J16" s="15">
        <v>0</v>
      </c>
      <c r="K16" s="15">
        <v>0</v>
      </c>
      <c r="L16" s="15">
        <v>0</v>
      </c>
      <c r="M16" s="15">
        <v>0</v>
      </c>
      <c r="N16" s="15">
        <v>0</v>
      </c>
      <c r="O16" s="14" t="str">
        <f t="shared" si="2"/>
        <v>NO</v>
      </c>
      <c r="P16" s="14" t="s">
        <v>83</v>
      </c>
      <c r="Q16" s="14" t="s">
        <v>27</v>
      </c>
      <c r="R16" s="14" t="s">
        <v>28</v>
      </c>
      <c r="S16" s="14" t="str">
        <f t="shared" si="3"/>
        <v>NO</v>
      </c>
      <c r="T16" s="14" t="str">
        <f t="shared" si="0"/>
        <v>NO</v>
      </c>
      <c r="U16" s="14" t="str">
        <f t="shared" si="1"/>
        <v>NO</v>
      </c>
    </row>
    <row r="17" spans="1:21">
      <c r="A17" s="13" t="s">
        <v>84</v>
      </c>
      <c r="B17" s="13" t="s">
        <v>85</v>
      </c>
      <c r="C17" s="13" t="s">
        <v>86</v>
      </c>
      <c r="D17" s="13" t="s">
        <v>87</v>
      </c>
      <c r="E17" s="13" t="s">
        <v>25</v>
      </c>
      <c r="F17" s="15">
        <v>1.21471309000011</v>
      </c>
      <c r="G17" s="15">
        <v>0</v>
      </c>
      <c r="H17" s="15">
        <v>0</v>
      </c>
      <c r="I17" s="15">
        <v>0</v>
      </c>
      <c r="J17" s="15">
        <v>0</v>
      </c>
      <c r="K17" s="15">
        <v>0</v>
      </c>
      <c r="L17" s="15">
        <v>0</v>
      </c>
      <c r="M17" s="15">
        <v>0</v>
      </c>
      <c r="N17" s="15">
        <v>0.8891</v>
      </c>
      <c r="O17" s="14" t="str">
        <f t="shared" si="2"/>
        <v>YES</v>
      </c>
      <c r="P17" s="14" t="s">
        <v>26</v>
      </c>
      <c r="Q17" s="14" t="s">
        <v>27</v>
      </c>
      <c r="R17" s="14" t="s">
        <v>28</v>
      </c>
      <c r="S17" s="14" t="str">
        <f t="shared" si="3"/>
        <v>NO</v>
      </c>
      <c r="T17" s="14" t="str">
        <f t="shared" si="0"/>
        <v>NO</v>
      </c>
      <c r="U17" s="14" t="str">
        <f t="shared" si="1"/>
        <v>NO</v>
      </c>
    </row>
    <row r="18" spans="1:21">
      <c r="A18" s="13" t="s">
        <v>88</v>
      </c>
      <c r="B18" s="13" t="s">
        <v>89</v>
      </c>
      <c r="C18" s="13" t="s">
        <v>90</v>
      </c>
      <c r="D18" s="13" t="s">
        <v>91</v>
      </c>
      <c r="E18" s="13" t="s">
        <v>25</v>
      </c>
      <c r="F18" s="15">
        <v>0.86102763000006699</v>
      </c>
      <c r="G18" s="15">
        <v>0</v>
      </c>
      <c r="H18" s="15">
        <v>0</v>
      </c>
      <c r="I18" s="15">
        <v>0</v>
      </c>
      <c r="J18" s="15">
        <v>0</v>
      </c>
      <c r="K18" s="15">
        <v>0</v>
      </c>
      <c r="L18" s="15">
        <v>19.239599999999999</v>
      </c>
      <c r="M18" s="15">
        <v>15.9877</v>
      </c>
      <c r="N18" s="15">
        <v>36.0259</v>
      </c>
      <c r="O18" s="14" t="str">
        <f t="shared" si="2"/>
        <v>NO</v>
      </c>
      <c r="P18" s="14" t="s">
        <v>26</v>
      </c>
      <c r="Q18" s="14" t="s">
        <v>27</v>
      </c>
      <c r="R18" s="14" t="s">
        <v>28</v>
      </c>
      <c r="S18" s="14" t="str">
        <f t="shared" si="3"/>
        <v>YES</v>
      </c>
      <c r="T18" s="14" t="str">
        <f t="shared" si="0"/>
        <v>YES</v>
      </c>
      <c r="U18" s="14" t="str">
        <f t="shared" si="1"/>
        <v>YES</v>
      </c>
    </row>
    <row r="19" spans="1:21">
      <c r="A19" s="13" t="s">
        <v>92</v>
      </c>
      <c r="B19" s="13" t="s">
        <v>93</v>
      </c>
      <c r="C19" s="13" t="s">
        <v>94</v>
      </c>
      <c r="D19" s="13" t="s">
        <v>95</v>
      </c>
      <c r="E19" s="13" t="s">
        <v>50</v>
      </c>
      <c r="F19" s="15">
        <v>0.464106915000007</v>
      </c>
      <c r="G19" s="15">
        <v>0</v>
      </c>
      <c r="H19" s="15">
        <v>0</v>
      </c>
      <c r="I19" s="15">
        <v>0</v>
      </c>
      <c r="J19" s="15">
        <v>0</v>
      </c>
      <c r="K19" s="15">
        <v>0</v>
      </c>
      <c r="L19" s="15">
        <v>6.1000000000000004E-3</v>
      </c>
      <c r="M19" s="15">
        <v>0</v>
      </c>
      <c r="N19" s="15">
        <v>0.15229999999999999</v>
      </c>
      <c r="O19" s="14" t="str">
        <f t="shared" si="2"/>
        <v>NO</v>
      </c>
      <c r="P19" s="14" t="s">
        <v>26</v>
      </c>
      <c r="Q19" s="14" t="s">
        <v>27</v>
      </c>
      <c r="R19" s="14" t="s">
        <v>28</v>
      </c>
      <c r="S19" s="14" t="str">
        <f t="shared" si="3"/>
        <v>NO</v>
      </c>
      <c r="T19" s="14" t="str">
        <f t="shared" si="0"/>
        <v>YES</v>
      </c>
      <c r="U19" s="14" t="str">
        <f t="shared" si="1"/>
        <v>NO</v>
      </c>
    </row>
    <row r="20" spans="1:21" ht="12.75" customHeight="1">
      <c r="A20" s="13" t="s">
        <v>96</v>
      </c>
      <c r="B20" s="13" t="s">
        <v>97</v>
      </c>
      <c r="C20" s="13" t="s">
        <v>98</v>
      </c>
      <c r="D20" s="13" t="s">
        <v>95</v>
      </c>
      <c r="E20" s="13" t="s">
        <v>50</v>
      </c>
      <c r="F20" s="15">
        <v>1.02579824999974</v>
      </c>
      <c r="G20" s="15">
        <v>0</v>
      </c>
      <c r="H20" s="15">
        <v>0</v>
      </c>
      <c r="I20" s="15">
        <v>0</v>
      </c>
      <c r="J20" s="15">
        <v>0</v>
      </c>
      <c r="K20" s="15">
        <v>0</v>
      </c>
      <c r="L20" s="15">
        <v>6.6322999999999999</v>
      </c>
      <c r="M20" s="15">
        <v>0</v>
      </c>
      <c r="N20" s="15">
        <v>11.0899</v>
      </c>
      <c r="O20" s="14" t="str">
        <f t="shared" si="2"/>
        <v>NO</v>
      </c>
      <c r="P20" s="14" t="s">
        <v>26</v>
      </c>
      <c r="Q20" s="14" t="s">
        <v>27</v>
      </c>
      <c r="R20" s="14" t="s">
        <v>28</v>
      </c>
      <c r="S20" s="14" t="str">
        <f t="shared" si="3"/>
        <v>NO</v>
      </c>
      <c r="T20" s="14" t="str">
        <f t="shared" si="0"/>
        <v>YES</v>
      </c>
      <c r="U20" s="14" t="str">
        <f t="shared" si="1"/>
        <v>NO</v>
      </c>
    </row>
    <row r="21" spans="1:21">
      <c r="A21" s="13" t="s">
        <v>99</v>
      </c>
      <c r="B21" s="13" t="s">
        <v>100</v>
      </c>
      <c r="C21" s="13" t="s">
        <v>101</v>
      </c>
      <c r="D21" s="13" t="s">
        <v>102</v>
      </c>
      <c r="E21" s="13" t="s">
        <v>25</v>
      </c>
      <c r="F21" s="15">
        <v>0.27665417499997902</v>
      </c>
      <c r="G21" s="15">
        <v>0</v>
      </c>
      <c r="H21" s="15">
        <v>0</v>
      </c>
      <c r="I21" s="15">
        <v>0</v>
      </c>
      <c r="J21" s="15">
        <v>0</v>
      </c>
      <c r="K21" s="15">
        <v>0</v>
      </c>
      <c r="L21" s="15">
        <v>0.8952</v>
      </c>
      <c r="M21" s="15">
        <v>0</v>
      </c>
      <c r="N21" s="15">
        <v>20.145700000000001</v>
      </c>
      <c r="O21" s="14" t="str">
        <f t="shared" si="2"/>
        <v>NO</v>
      </c>
      <c r="P21" s="14" t="s">
        <v>26</v>
      </c>
      <c r="Q21" s="14" t="s">
        <v>27</v>
      </c>
      <c r="R21" s="14" t="s">
        <v>28</v>
      </c>
      <c r="S21" s="14" t="str">
        <f t="shared" si="3"/>
        <v>NO</v>
      </c>
      <c r="T21" s="14" t="str">
        <f t="shared" si="0"/>
        <v>YES</v>
      </c>
      <c r="U21" s="14" t="str">
        <f t="shared" si="1"/>
        <v>YES</v>
      </c>
    </row>
    <row r="22" spans="1:21">
      <c r="A22" s="13" t="s">
        <v>103</v>
      </c>
      <c r="B22" s="13" t="s">
        <v>104</v>
      </c>
      <c r="C22" s="13" t="s">
        <v>105</v>
      </c>
      <c r="D22" s="7" t="s">
        <v>106</v>
      </c>
      <c r="E22" s="13" t="s">
        <v>25</v>
      </c>
      <c r="F22" s="15">
        <v>7.7219339999928999E-2</v>
      </c>
      <c r="G22" s="15">
        <v>0</v>
      </c>
      <c r="H22" s="15">
        <v>0</v>
      </c>
      <c r="I22" s="15">
        <v>0</v>
      </c>
      <c r="J22" s="15">
        <v>0</v>
      </c>
      <c r="K22" s="15">
        <v>0</v>
      </c>
      <c r="L22" s="15">
        <v>0</v>
      </c>
      <c r="M22" s="15">
        <v>0</v>
      </c>
      <c r="N22" s="15">
        <v>0</v>
      </c>
      <c r="O22" s="14" t="str">
        <f t="shared" si="2"/>
        <v>NO</v>
      </c>
      <c r="P22" s="14" t="s">
        <v>26</v>
      </c>
      <c r="Q22" s="14" t="s">
        <v>27</v>
      </c>
      <c r="R22" s="14" t="s">
        <v>28</v>
      </c>
      <c r="S22" s="14" t="str">
        <f t="shared" si="3"/>
        <v>NO</v>
      </c>
      <c r="T22" s="14" t="str">
        <f t="shared" si="0"/>
        <v>NO</v>
      </c>
      <c r="U22" s="14" t="str">
        <f t="shared" si="1"/>
        <v>NO</v>
      </c>
    </row>
    <row r="23" spans="1:21">
      <c r="A23" s="13" t="s">
        <v>107</v>
      </c>
      <c r="B23" s="13" t="s">
        <v>108</v>
      </c>
      <c r="C23" s="13" t="s">
        <v>109</v>
      </c>
      <c r="D23" s="13" t="s">
        <v>110</v>
      </c>
      <c r="E23" s="13" t="s">
        <v>25</v>
      </c>
      <c r="F23" s="15">
        <v>0.88931511000024199</v>
      </c>
      <c r="G23" s="15">
        <v>0</v>
      </c>
      <c r="H23" s="15">
        <v>0</v>
      </c>
      <c r="I23" s="15">
        <v>0</v>
      </c>
      <c r="J23" s="15">
        <v>0</v>
      </c>
      <c r="K23" s="15">
        <v>0</v>
      </c>
      <c r="L23" s="15">
        <v>2.5636999999999999</v>
      </c>
      <c r="M23" s="15">
        <v>1.2593000000000001</v>
      </c>
      <c r="N23" s="15">
        <v>7.5109000000000004</v>
      </c>
      <c r="O23" s="14" t="str">
        <f t="shared" si="2"/>
        <v>NO</v>
      </c>
      <c r="P23" s="14" t="s">
        <v>26</v>
      </c>
      <c r="Q23" s="14" t="s">
        <v>27</v>
      </c>
      <c r="R23" s="14" t="s">
        <v>28</v>
      </c>
      <c r="S23" s="14" t="str">
        <f t="shared" si="3"/>
        <v>NO</v>
      </c>
      <c r="T23" s="14" t="str">
        <f t="shared" si="0"/>
        <v>YES</v>
      </c>
      <c r="U23" s="14" t="str">
        <f t="shared" si="1"/>
        <v>YES</v>
      </c>
    </row>
    <row r="24" spans="1:21">
      <c r="A24" s="13" t="s">
        <v>111</v>
      </c>
      <c r="B24" s="13" t="s">
        <v>112</v>
      </c>
      <c r="C24" s="13" t="s">
        <v>113</v>
      </c>
      <c r="D24" s="13" t="s">
        <v>114</v>
      </c>
      <c r="E24" s="13" t="s">
        <v>25</v>
      </c>
      <c r="F24" s="15">
        <v>0.203381825000088</v>
      </c>
      <c r="G24" s="15">
        <v>0</v>
      </c>
      <c r="H24" s="15">
        <v>0</v>
      </c>
      <c r="I24" s="15">
        <v>0</v>
      </c>
      <c r="J24" s="15">
        <v>0</v>
      </c>
      <c r="K24" s="15">
        <v>0</v>
      </c>
      <c r="L24" s="15">
        <v>0</v>
      </c>
      <c r="M24" s="15">
        <v>0</v>
      </c>
      <c r="N24" s="15">
        <v>0</v>
      </c>
      <c r="O24" s="14" t="str">
        <f t="shared" si="2"/>
        <v>NO</v>
      </c>
      <c r="P24" s="14" t="s">
        <v>26</v>
      </c>
      <c r="Q24" s="14" t="s">
        <v>27</v>
      </c>
      <c r="R24" s="14" t="s">
        <v>28</v>
      </c>
      <c r="S24" s="14" t="str">
        <f t="shared" si="3"/>
        <v>NO</v>
      </c>
      <c r="T24" s="14" t="str">
        <f t="shared" si="0"/>
        <v>NO</v>
      </c>
      <c r="U24" s="14" t="str">
        <f t="shared" si="1"/>
        <v>NO</v>
      </c>
    </row>
    <row r="25" spans="1:21">
      <c r="A25" s="13" t="s">
        <v>115</v>
      </c>
      <c r="B25" s="13" t="s">
        <v>116</v>
      </c>
      <c r="C25" s="13" t="s">
        <v>117</v>
      </c>
      <c r="D25" s="13" t="s">
        <v>118</v>
      </c>
      <c r="E25" s="13" t="s">
        <v>25</v>
      </c>
      <c r="F25" s="15">
        <v>0.176693555000003</v>
      </c>
      <c r="G25" s="15">
        <v>0</v>
      </c>
      <c r="H25" s="15">
        <v>0</v>
      </c>
      <c r="I25" s="15">
        <v>0</v>
      </c>
      <c r="J25" s="15">
        <v>0</v>
      </c>
      <c r="K25" s="15">
        <v>0</v>
      </c>
      <c r="L25" s="15">
        <v>0</v>
      </c>
      <c r="M25" s="15">
        <v>0</v>
      </c>
      <c r="N25" s="15">
        <v>0</v>
      </c>
      <c r="O25" s="14" t="str">
        <f t="shared" si="2"/>
        <v>NO</v>
      </c>
      <c r="P25" s="14" t="s">
        <v>26</v>
      </c>
      <c r="Q25" s="14" t="s">
        <v>27</v>
      </c>
      <c r="R25" s="14" t="s">
        <v>28</v>
      </c>
      <c r="S25" s="14" t="str">
        <f t="shared" si="3"/>
        <v>NO</v>
      </c>
      <c r="T25" s="14" t="str">
        <f t="shared" si="0"/>
        <v>NO</v>
      </c>
      <c r="U25" s="14" t="str">
        <f t="shared" si="1"/>
        <v>NO</v>
      </c>
    </row>
    <row r="26" spans="1:21">
      <c r="A26" s="13" t="s">
        <v>119</v>
      </c>
      <c r="B26" s="13" t="s">
        <v>120</v>
      </c>
      <c r="C26" s="13" t="s">
        <v>121</v>
      </c>
      <c r="D26" s="13" t="s">
        <v>106</v>
      </c>
      <c r="E26" s="13" t="s">
        <v>25</v>
      </c>
      <c r="F26" s="15">
        <v>0.16821935915514</v>
      </c>
      <c r="G26" s="15">
        <v>0</v>
      </c>
      <c r="H26" s="15">
        <v>0</v>
      </c>
      <c r="I26" s="15">
        <v>0</v>
      </c>
      <c r="J26" s="15">
        <v>0</v>
      </c>
      <c r="K26" s="15">
        <v>0</v>
      </c>
      <c r="L26" s="15">
        <v>0</v>
      </c>
      <c r="M26" s="15">
        <v>0</v>
      </c>
      <c r="N26" s="15">
        <v>0</v>
      </c>
      <c r="O26" s="14" t="str">
        <f t="shared" si="2"/>
        <v>NO</v>
      </c>
      <c r="P26" s="14" t="s">
        <v>26</v>
      </c>
      <c r="Q26" s="14" t="s">
        <v>27</v>
      </c>
      <c r="R26" s="14" t="s">
        <v>28</v>
      </c>
      <c r="S26" s="14" t="str">
        <f t="shared" si="3"/>
        <v>NO</v>
      </c>
      <c r="T26" s="14" t="str">
        <f t="shared" si="0"/>
        <v>NO</v>
      </c>
      <c r="U26" s="14" t="str">
        <f t="shared" si="1"/>
        <v>NO</v>
      </c>
    </row>
    <row r="27" spans="1:21">
      <c r="A27" s="13" t="s">
        <v>122</v>
      </c>
      <c r="B27" s="13" t="s">
        <v>123</v>
      </c>
      <c r="C27" s="13" t="s">
        <v>124</v>
      </c>
      <c r="D27" s="13" t="s">
        <v>125</v>
      </c>
      <c r="E27" s="13" t="s">
        <v>25</v>
      </c>
      <c r="F27" s="15">
        <v>1.4889432550002799</v>
      </c>
      <c r="G27" s="15">
        <v>0</v>
      </c>
      <c r="H27" s="15">
        <v>0</v>
      </c>
      <c r="I27" s="15">
        <v>0</v>
      </c>
      <c r="J27" s="15">
        <v>0</v>
      </c>
      <c r="K27" s="15">
        <v>0</v>
      </c>
      <c r="L27" s="15">
        <v>0.42430000000000001</v>
      </c>
      <c r="M27" s="15">
        <v>0.14610000000000001</v>
      </c>
      <c r="N27" s="15">
        <v>1.3044</v>
      </c>
      <c r="O27" s="14" t="str">
        <f t="shared" si="2"/>
        <v>NO</v>
      </c>
      <c r="P27" s="14" t="s">
        <v>26</v>
      </c>
      <c r="Q27" s="14" t="s">
        <v>27</v>
      </c>
      <c r="R27" s="14" t="s">
        <v>28</v>
      </c>
      <c r="S27" s="14" t="str">
        <f t="shared" si="3"/>
        <v>NO</v>
      </c>
      <c r="T27" s="14" t="str">
        <f t="shared" si="0"/>
        <v>YES</v>
      </c>
      <c r="U27" s="14" t="str">
        <f t="shared" si="1"/>
        <v>YES</v>
      </c>
    </row>
    <row r="28" spans="1:21">
      <c r="A28" s="13" t="s">
        <v>126</v>
      </c>
      <c r="B28" s="13" t="s">
        <v>127</v>
      </c>
      <c r="C28" s="13" t="s">
        <v>128</v>
      </c>
      <c r="D28" s="13" t="s">
        <v>125</v>
      </c>
      <c r="E28" s="13" t="s">
        <v>25</v>
      </c>
      <c r="F28" s="15">
        <v>0.27059734046540501</v>
      </c>
      <c r="G28" s="15">
        <v>0</v>
      </c>
      <c r="H28" s="15">
        <v>0</v>
      </c>
      <c r="I28" s="15">
        <v>0</v>
      </c>
      <c r="J28" s="15">
        <v>0</v>
      </c>
      <c r="K28" s="15">
        <v>0</v>
      </c>
      <c r="L28" s="15">
        <v>0</v>
      </c>
      <c r="M28" s="15">
        <v>0</v>
      </c>
      <c r="N28" s="15">
        <v>0</v>
      </c>
      <c r="O28" s="14" t="str">
        <f t="shared" si="2"/>
        <v>NO</v>
      </c>
      <c r="P28" s="14" t="s">
        <v>26</v>
      </c>
      <c r="Q28" s="14" t="s">
        <v>27</v>
      </c>
      <c r="R28" s="14" t="s">
        <v>28</v>
      </c>
      <c r="S28" s="14" t="str">
        <f t="shared" si="3"/>
        <v>NO</v>
      </c>
      <c r="T28" s="14" t="str">
        <f t="shared" si="0"/>
        <v>NO</v>
      </c>
      <c r="U28" s="14" t="str">
        <f t="shared" si="1"/>
        <v>NO</v>
      </c>
    </row>
    <row r="29" spans="1:21">
      <c r="A29" s="13" t="s">
        <v>129</v>
      </c>
      <c r="B29" s="13" t="s">
        <v>130</v>
      </c>
      <c r="C29" s="13" t="s">
        <v>131</v>
      </c>
      <c r="D29" s="13" t="s">
        <v>132</v>
      </c>
      <c r="E29" s="13" t="s">
        <v>25</v>
      </c>
      <c r="F29" s="15">
        <v>0.99312675940698103</v>
      </c>
      <c r="G29" s="15">
        <v>0</v>
      </c>
      <c r="H29" s="15">
        <v>0</v>
      </c>
      <c r="I29" s="15">
        <v>0</v>
      </c>
      <c r="J29" s="15">
        <v>0</v>
      </c>
      <c r="K29" s="15">
        <v>0</v>
      </c>
      <c r="L29" s="15">
        <v>8.0160999999999998</v>
      </c>
      <c r="M29" s="15">
        <v>4.4303999999999997</v>
      </c>
      <c r="N29" s="15">
        <v>24.307300000000001</v>
      </c>
      <c r="O29" s="14" t="str">
        <f t="shared" si="2"/>
        <v>NO</v>
      </c>
      <c r="P29" s="14" t="s">
        <v>26</v>
      </c>
      <c r="Q29" s="14" t="s">
        <v>27</v>
      </c>
      <c r="R29" s="14" t="s">
        <v>28</v>
      </c>
      <c r="S29" s="14" t="str">
        <f t="shared" si="3"/>
        <v>YES</v>
      </c>
      <c r="T29" s="14" t="str">
        <f t="shared" si="0"/>
        <v>YES</v>
      </c>
      <c r="U29" s="14" t="str">
        <f t="shared" si="1"/>
        <v>YES</v>
      </c>
    </row>
    <row r="30" spans="1:21">
      <c r="A30" s="13" t="s">
        <v>133</v>
      </c>
      <c r="B30" s="13" t="s">
        <v>134</v>
      </c>
      <c r="C30" s="13" t="s">
        <v>135</v>
      </c>
      <c r="D30" s="13" t="s">
        <v>136</v>
      </c>
      <c r="E30" s="13" t="s">
        <v>25</v>
      </c>
      <c r="F30" s="15">
        <v>0.48503291782508501</v>
      </c>
      <c r="G30" s="15">
        <v>0</v>
      </c>
      <c r="H30" s="15">
        <v>0</v>
      </c>
      <c r="I30" s="15">
        <v>0</v>
      </c>
      <c r="J30" s="15">
        <v>0</v>
      </c>
      <c r="K30" s="15">
        <v>0</v>
      </c>
      <c r="L30" s="15">
        <v>23.632000000000001</v>
      </c>
      <c r="M30" s="15">
        <v>12.4407</v>
      </c>
      <c r="N30" s="15">
        <v>38.666200000000003</v>
      </c>
      <c r="O30" s="14" t="str">
        <f t="shared" si="2"/>
        <v>NO</v>
      </c>
      <c r="P30" s="14" t="s">
        <v>26</v>
      </c>
      <c r="Q30" s="14" t="s">
        <v>27</v>
      </c>
      <c r="R30" s="14" t="s">
        <v>28</v>
      </c>
      <c r="S30" s="14" t="str">
        <f t="shared" si="3"/>
        <v>YES</v>
      </c>
      <c r="T30" s="14" t="str">
        <f t="shared" si="0"/>
        <v>YES</v>
      </c>
      <c r="U30" s="14" t="str">
        <f t="shared" si="1"/>
        <v>YES</v>
      </c>
    </row>
    <row r="31" spans="1:21">
      <c r="A31" s="13" t="s">
        <v>137</v>
      </c>
      <c r="B31" s="13" t="s">
        <v>138</v>
      </c>
      <c r="C31" s="13" t="s">
        <v>139</v>
      </c>
      <c r="D31" s="13" t="s">
        <v>140</v>
      </c>
      <c r="E31" s="13" t="s">
        <v>25</v>
      </c>
      <c r="F31" s="15">
        <v>7.24809663028919</v>
      </c>
      <c r="G31" s="15">
        <v>93.879300000000001</v>
      </c>
      <c r="H31" s="15">
        <v>76.476299999999995</v>
      </c>
      <c r="I31" s="15">
        <v>22.400300000000001</v>
      </c>
      <c r="J31" s="15">
        <v>87.446399999999997</v>
      </c>
      <c r="K31" s="15">
        <v>94.154200000000003</v>
      </c>
      <c r="L31" s="15">
        <v>6.1349</v>
      </c>
      <c r="M31" s="15">
        <v>1.8098000000000001</v>
      </c>
      <c r="N31" s="15">
        <v>35.062100000000001</v>
      </c>
      <c r="O31" s="14" t="str">
        <f t="shared" si="2"/>
        <v>NO</v>
      </c>
      <c r="P31" s="14" t="s">
        <v>141</v>
      </c>
      <c r="Q31" s="14" t="s">
        <v>27</v>
      </c>
      <c r="R31" s="14" t="s">
        <v>27</v>
      </c>
      <c r="S31" s="14" t="str">
        <f t="shared" si="3"/>
        <v>YES</v>
      </c>
      <c r="T31" s="14" t="str">
        <f t="shared" si="0"/>
        <v>YES</v>
      </c>
      <c r="U31" s="14" t="str">
        <f>IF(OR(AND(E31="Highly Vulnerable",G31&gt;0.0049),AND(E31="Essential Infrastructure",OR(H31&gt;0.0049,I31&gt;0.0049,L31&gt;0.0049)),AND(E31="More Vulnerable",OR(H31&gt;0.0049,L31&gt;0.0049))),"YES","NO")</f>
        <v>YES</v>
      </c>
    </row>
    <row r="32" spans="1:21">
      <c r="A32" s="13" t="s">
        <v>142</v>
      </c>
      <c r="B32" s="13" t="s">
        <v>143</v>
      </c>
      <c r="C32" s="13" t="s">
        <v>144</v>
      </c>
      <c r="D32" s="13" t="s">
        <v>145</v>
      </c>
      <c r="E32" s="13" t="s">
        <v>25</v>
      </c>
      <c r="F32" s="15">
        <v>0.35485303332076601</v>
      </c>
      <c r="G32" s="15">
        <v>0</v>
      </c>
      <c r="H32" s="15">
        <v>0</v>
      </c>
      <c r="I32" s="15">
        <v>0</v>
      </c>
      <c r="J32" s="15">
        <v>0</v>
      </c>
      <c r="K32" s="15">
        <v>0</v>
      </c>
      <c r="L32" s="15">
        <v>0</v>
      </c>
      <c r="M32" s="15">
        <v>0</v>
      </c>
      <c r="N32" s="15">
        <v>0</v>
      </c>
      <c r="O32" s="14" t="str">
        <f t="shared" si="2"/>
        <v>NO</v>
      </c>
      <c r="P32" s="14" t="s">
        <v>146</v>
      </c>
      <c r="Q32" s="14" t="s">
        <v>27</v>
      </c>
      <c r="R32" s="14" t="s">
        <v>28</v>
      </c>
      <c r="S32" s="14" t="str">
        <f t="shared" si="3"/>
        <v>NO</v>
      </c>
      <c r="T32" s="14" t="str">
        <f t="shared" si="0"/>
        <v>NO</v>
      </c>
      <c r="U32" s="14" t="str">
        <f t="shared" si="1"/>
        <v>NO</v>
      </c>
    </row>
    <row r="33" spans="1:21">
      <c r="A33" s="13" t="s">
        <v>147</v>
      </c>
      <c r="B33" s="13" t="s">
        <v>148</v>
      </c>
      <c r="C33" s="13" t="s">
        <v>149</v>
      </c>
      <c r="D33" s="13" t="s">
        <v>150</v>
      </c>
      <c r="E33" s="13" t="s">
        <v>25</v>
      </c>
      <c r="F33" s="15">
        <v>5.38918128749392</v>
      </c>
      <c r="G33" s="15">
        <v>20.018000000000001</v>
      </c>
      <c r="H33" s="15">
        <v>2.6257000000000001</v>
      </c>
      <c r="I33" s="15">
        <v>0</v>
      </c>
      <c r="J33" s="15">
        <v>14.8675</v>
      </c>
      <c r="K33" s="15">
        <v>20.4711</v>
      </c>
      <c r="L33" s="15">
        <v>8.9093999999999998</v>
      </c>
      <c r="M33" s="15">
        <v>3.1221000000000001</v>
      </c>
      <c r="N33" s="15">
        <v>20.424600000000002</v>
      </c>
      <c r="O33" s="14" t="str">
        <f t="shared" si="2"/>
        <v>NO</v>
      </c>
      <c r="P33" s="14" t="s">
        <v>83</v>
      </c>
      <c r="Q33" s="14" t="s">
        <v>27</v>
      </c>
      <c r="R33" s="14" t="s">
        <v>27</v>
      </c>
      <c r="S33" s="14" t="str">
        <f t="shared" si="3"/>
        <v>YES</v>
      </c>
      <c r="T33" s="14" t="str">
        <f t="shared" si="0"/>
        <v>YES</v>
      </c>
      <c r="U33" s="14" t="str">
        <f t="shared" si="1"/>
        <v>YES</v>
      </c>
    </row>
    <row r="34" spans="1:21">
      <c r="A34" s="13" t="s">
        <v>151</v>
      </c>
      <c r="B34" s="13" t="s">
        <v>152</v>
      </c>
      <c r="C34" s="13" t="s">
        <v>153</v>
      </c>
      <c r="D34" s="13" t="s">
        <v>154</v>
      </c>
      <c r="E34" t="s">
        <v>25</v>
      </c>
      <c r="F34" s="15">
        <v>6.5951478907976897</v>
      </c>
      <c r="G34" s="15">
        <v>0</v>
      </c>
      <c r="H34" s="15">
        <v>0</v>
      </c>
      <c r="I34" s="15">
        <v>0</v>
      </c>
      <c r="J34" s="15">
        <v>0</v>
      </c>
      <c r="K34" s="15">
        <v>0</v>
      </c>
      <c r="L34" s="15">
        <v>3.39E-2</v>
      </c>
      <c r="M34" s="15">
        <v>0</v>
      </c>
      <c r="N34" s="15">
        <v>4.3394000000000004</v>
      </c>
      <c r="O34" s="14" t="str">
        <f t="shared" si="2"/>
        <v>NO</v>
      </c>
      <c r="P34" s="14" t="s">
        <v>41</v>
      </c>
      <c r="Q34" s="14" t="s">
        <v>27</v>
      </c>
      <c r="R34" s="14" t="s">
        <v>28</v>
      </c>
      <c r="S34" s="14" t="str">
        <f t="shared" si="3"/>
        <v>NO</v>
      </c>
      <c r="T34" s="14" t="str">
        <f t="shared" ref="T34:T65" si="4">IF(OR(G34&gt;0.0049,H34&gt;0.0049,I34&gt;0.0049,L34&gt;0.0049),"YES","NO")</f>
        <v>YES</v>
      </c>
      <c r="U34" s="14" t="str">
        <f t="shared" ref="U34:U65" si="5">IF(OR(AND(E34="Highly Vulnerable",G34&gt;0.0049),AND(E34="Essential Infrastructure",OR(H34&gt;0.0049,I34&gt;0.0049,L34&gt;0.0049)),AND(E34="More Vulnerable",OR(H34&gt;0.0049,L34&gt;0.0049))),"YES","NO")</f>
        <v>YES</v>
      </c>
    </row>
    <row r="35" spans="1:21">
      <c r="A35" s="13" t="s">
        <v>155</v>
      </c>
      <c r="B35" s="13" t="s">
        <v>156</v>
      </c>
      <c r="C35" s="13" t="s">
        <v>157</v>
      </c>
      <c r="D35" s="13" t="s">
        <v>158</v>
      </c>
      <c r="E35" s="13" t="s">
        <v>25</v>
      </c>
      <c r="F35" s="15">
        <v>0.94913119500006704</v>
      </c>
      <c r="G35" s="15">
        <v>0</v>
      </c>
      <c r="H35" s="15">
        <v>0</v>
      </c>
      <c r="I35" s="15">
        <v>0</v>
      </c>
      <c r="J35" s="15">
        <v>0</v>
      </c>
      <c r="K35" s="15">
        <v>0</v>
      </c>
      <c r="L35" s="15">
        <v>3.0507</v>
      </c>
      <c r="M35" s="15">
        <v>0.76919999999999999</v>
      </c>
      <c r="N35" s="15">
        <v>7.2556000000000003</v>
      </c>
      <c r="O35" s="14" t="str">
        <f t="shared" si="2"/>
        <v>NO</v>
      </c>
      <c r="P35" s="14" t="s">
        <v>41</v>
      </c>
      <c r="Q35" s="14" t="s">
        <v>27</v>
      </c>
      <c r="R35" s="14" t="s">
        <v>28</v>
      </c>
      <c r="S35" s="14" t="str">
        <f t="shared" si="3"/>
        <v>NO</v>
      </c>
      <c r="T35" s="14" t="str">
        <f t="shared" si="4"/>
        <v>YES</v>
      </c>
      <c r="U35" s="14" t="str">
        <f t="shared" si="5"/>
        <v>YES</v>
      </c>
    </row>
    <row r="36" spans="1:21">
      <c r="A36" s="13" t="s">
        <v>159</v>
      </c>
      <c r="B36" s="13" t="s">
        <v>160</v>
      </c>
      <c r="C36" s="13" t="s">
        <v>161</v>
      </c>
      <c r="D36" s="13" t="s">
        <v>162</v>
      </c>
      <c r="E36" s="13" t="s">
        <v>25</v>
      </c>
      <c r="F36" s="15">
        <v>1.2153924049997</v>
      </c>
      <c r="G36" s="15">
        <v>0</v>
      </c>
      <c r="H36" s="15">
        <v>0</v>
      </c>
      <c r="I36" s="15">
        <v>0</v>
      </c>
      <c r="J36" s="15">
        <v>0</v>
      </c>
      <c r="K36" s="15">
        <v>0</v>
      </c>
      <c r="L36" s="15">
        <v>0</v>
      </c>
      <c r="M36" s="15">
        <v>0</v>
      </c>
      <c r="N36" s="15">
        <v>6.0834999999999999</v>
      </c>
      <c r="O36" s="14" t="str">
        <f t="shared" si="2"/>
        <v>YES</v>
      </c>
      <c r="P36" s="14" t="s">
        <v>26</v>
      </c>
      <c r="Q36" s="14" t="s">
        <v>27</v>
      </c>
      <c r="R36" s="14" t="s">
        <v>28</v>
      </c>
      <c r="S36" s="14" t="str">
        <f t="shared" si="3"/>
        <v>NO</v>
      </c>
      <c r="T36" s="14" t="str">
        <f t="shared" si="4"/>
        <v>NO</v>
      </c>
      <c r="U36" s="14" t="str">
        <f t="shared" si="5"/>
        <v>NO</v>
      </c>
    </row>
    <row r="37" spans="1:21">
      <c r="A37" s="13" t="s">
        <v>163</v>
      </c>
      <c r="B37" s="13" t="s">
        <v>164</v>
      </c>
      <c r="C37" s="13" t="s">
        <v>165</v>
      </c>
      <c r="D37" s="13" t="s">
        <v>162</v>
      </c>
      <c r="E37" s="13" t="s">
        <v>25</v>
      </c>
      <c r="F37" s="15">
        <v>2.7788570789027398</v>
      </c>
      <c r="G37" s="15">
        <v>0</v>
      </c>
      <c r="H37" s="15">
        <v>0</v>
      </c>
      <c r="I37" s="15">
        <v>0</v>
      </c>
      <c r="J37" s="15">
        <v>0</v>
      </c>
      <c r="K37" s="15">
        <v>0</v>
      </c>
      <c r="L37" s="15">
        <v>5.0163000000000002</v>
      </c>
      <c r="M37" s="15">
        <v>2.8498000000000001</v>
      </c>
      <c r="N37" s="15">
        <v>7.6470000000000002</v>
      </c>
      <c r="O37" s="14" t="str">
        <f t="shared" si="2"/>
        <v>NO</v>
      </c>
      <c r="P37" s="14" t="s">
        <v>26</v>
      </c>
      <c r="Q37" s="14" t="s">
        <v>27</v>
      </c>
      <c r="R37" s="14" t="s">
        <v>28</v>
      </c>
      <c r="S37" s="14" t="str">
        <f t="shared" si="3"/>
        <v>NO</v>
      </c>
      <c r="T37" s="14" t="str">
        <f t="shared" si="4"/>
        <v>YES</v>
      </c>
      <c r="U37" s="14" t="str">
        <f t="shared" si="5"/>
        <v>YES</v>
      </c>
    </row>
    <row r="38" spans="1:21">
      <c r="A38" s="13" t="s">
        <v>166</v>
      </c>
      <c r="B38" s="13" t="s">
        <v>167</v>
      </c>
      <c r="C38" s="13" t="s">
        <v>168</v>
      </c>
      <c r="D38" s="13" t="s">
        <v>54</v>
      </c>
      <c r="E38" s="13" t="s">
        <v>25</v>
      </c>
      <c r="F38" s="15">
        <v>0.66211914999990495</v>
      </c>
      <c r="G38" s="15">
        <v>0</v>
      </c>
      <c r="H38" s="15">
        <v>0</v>
      </c>
      <c r="I38" s="15">
        <v>0</v>
      </c>
      <c r="J38" s="15">
        <v>0</v>
      </c>
      <c r="K38" s="15">
        <v>0</v>
      </c>
      <c r="L38" s="15">
        <v>0</v>
      </c>
      <c r="M38" s="15">
        <v>0</v>
      </c>
      <c r="N38" s="15">
        <v>0.1512</v>
      </c>
      <c r="O38" s="14" t="str">
        <f t="shared" si="2"/>
        <v>YES</v>
      </c>
      <c r="P38" s="14" t="s">
        <v>141</v>
      </c>
      <c r="Q38" s="14" t="s">
        <v>27</v>
      </c>
      <c r="R38" s="14" t="s">
        <v>28</v>
      </c>
      <c r="S38" s="14" t="str">
        <f t="shared" si="3"/>
        <v>NO</v>
      </c>
      <c r="T38" s="14" t="str">
        <f t="shared" si="4"/>
        <v>NO</v>
      </c>
      <c r="U38" s="14" t="str">
        <f t="shared" si="5"/>
        <v>NO</v>
      </c>
    </row>
    <row r="39" spans="1:21">
      <c r="A39" s="13" t="s">
        <v>169</v>
      </c>
      <c r="B39" s="13" t="s">
        <v>170</v>
      </c>
      <c r="C39" s="13" t="s">
        <v>171</v>
      </c>
      <c r="D39" s="13" t="s">
        <v>54</v>
      </c>
      <c r="E39" s="13" t="s">
        <v>25</v>
      </c>
      <c r="F39" s="15">
        <v>0.35896868999991299</v>
      </c>
      <c r="G39" s="15">
        <v>0</v>
      </c>
      <c r="H39" s="15">
        <v>0</v>
      </c>
      <c r="I39" s="15">
        <v>0</v>
      </c>
      <c r="J39" s="15">
        <v>0</v>
      </c>
      <c r="K39" s="15">
        <v>0</v>
      </c>
      <c r="L39" s="15">
        <v>0</v>
      </c>
      <c r="M39" s="15">
        <v>0</v>
      </c>
      <c r="N39" s="15">
        <v>0</v>
      </c>
      <c r="O39" s="14" t="str">
        <f t="shared" si="2"/>
        <v>NO</v>
      </c>
      <c r="P39" s="14" t="s">
        <v>141</v>
      </c>
      <c r="Q39" s="14" t="s">
        <v>27</v>
      </c>
      <c r="R39" s="14" t="s">
        <v>28</v>
      </c>
      <c r="S39" s="14" t="str">
        <f t="shared" si="3"/>
        <v>NO</v>
      </c>
      <c r="T39" s="14" t="str">
        <f t="shared" si="4"/>
        <v>NO</v>
      </c>
      <c r="U39" s="14" t="str">
        <f t="shared" si="5"/>
        <v>NO</v>
      </c>
    </row>
    <row r="40" spans="1:21">
      <c r="A40" s="13" t="s">
        <v>172</v>
      </c>
      <c r="B40" s="13" t="s">
        <v>173</v>
      </c>
      <c r="C40" s="13" t="s">
        <v>174</v>
      </c>
      <c r="D40" s="13" t="s">
        <v>175</v>
      </c>
      <c r="E40" s="13" t="s">
        <v>25</v>
      </c>
      <c r="F40" s="15">
        <v>1.3033158549997701</v>
      </c>
      <c r="G40" s="15">
        <v>0</v>
      </c>
      <c r="H40" s="15">
        <v>0</v>
      </c>
      <c r="I40" s="15">
        <v>0</v>
      </c>
      <c r="J40" s="15">
        <v>0</v>
      </c>
      <c r="K40" s="15">
        <v>0</v>
      </c>
      <c r="L40" s="15">
        <v>0</v>
      </c>
      <c r="M40" s="15">
        <v>0</v>
      </c>
      <c r="N40" s="15">
        <v>0</v>
      </c>
      <c r="O40" s="14" t="str">
        <f t="shared" si="2"/>
        <v>NO</v>
      </c>
      <c r="P40" s="14" t="s">
        <v>83</v>
      </c>
      <c r="Q40" s="14" t="s">
        <v>27</v>
      </c>
      <c r="R40" s="14" t="s">
        <v>28</v>
      </c>
      <c r="S40" s="14" t="str">
        <f t="shared" si="3"/>
        <v>NO</v>
      </c>
      <c r="T40" s="14" t="str">
        <f t="shared" si="4"/>
        <v>NO</v>
      </c>
      <c r="U40" s="14" t="str">
        <f t="shared" si="5"/>
        <v>NO</v>
      </c>
    </row>
    <row r="41" spans="1:21">
      <c r="A41" s="13" t="s">
        <v>176</v>
      </c>
      <c r="B41" s="13" t="s">
        <v>177</v>
      </c>
      <c r="C41" s="13" t="s">
        <v>178</v>
      </c>
      <c r="D41" s="13" t="s">
        <v>179</v>
      </c>
      <c r="E41" s="13" t="s">
        <v>25</v>
      </c>
      <c r="F41" s="15">
        <v>0.98193378000005405</v>
      </c>
      <c r="G41" s="15">
        <v>0</v>
      </c>
      <c r="H41" s="15">
        <v>0</v>
      </c>
      <c r="I41" s="15">
        <v>0</v>
      </c>
      <c r="J41" s="15">
        <v>0</v>
      </c>
      <c r="K41" s="15">
        <v>0</v>
      </c>
      <c r="L41" s="15">
        <v>0</v>
      </c>
      <c r="M41" s="15">
        <v>0</v>
      </c>
      <c r="N41" s="15">
        <v>1.09E-2</v>
      </c>
      <c r="O41" s="14" t="str">
        <f t="shared" si="2"/>
        <v>YES</v>
      </c>
      <c r="P41" s="14" t="s">
        <v>83</v>
      </c>
      <c r="Q41" s="14" t="s">
        <v>27</v>
      </c>
      <c r="R41" s="14" t="s">
        <v>28</v>
      </c>
      <c r="S41" s="14" t="str">
        <f t="shared" si="3"/>
        <v>NO</v>
      </c>
      <c r="T41" s="14" t="str">
        <f t="shared" si="4"/>
        <v>NO</v>
      </c>
      <c r="U41" s="14" t="str">
        <f t="shared" si="5"/>
        <v>NO</v>
      </c>
    </row>
    <row r="42" spans="1:21">
      <c r="A42" s="13" t="s">
        <v>180</v>
      </c>
      <c r="B42" s="13" t="s">
        <v>181</v>
      </c>
      <c r="C42" s="13" t="s">
        <v>182</v>
      </c>
      <c r="D42" s="13" t="s">
        <v>183</v>
      </c>
      <c r="E42" s="13" t="s">
        <v>25</v>
      </c>
      <c r="F42" s="15">
        <v>0.164496056634506</v>
      </c>
      <c r="G42" s="15">
        <v>0</v>
      </c>
      <c r="H42" s="15">
        <v>0</v>
      </c>
      <c r="I42" s="15">
        <v>0</v>
      </c>
      <c r="J42" s="15">
        <v>0</v>
      </c>
      <c r="K42" s="15">
        <v>0</v>
      </c>
      <c r="L42" s="15">
        <v>0</v>
      </c>
      <c r="M42" s="15">
        <v>0</v>
      </c>
      <c r="N42" s="15">
        <v>9.2402999999999995</v>
      </c>
      <c r="O42" s="14" t="str">
        <f t="shared" si="2"/>
        <v>YES</v>
      </c>
      <c r="P42" s="14" t="s">
        <v>41</v>
      </c>
      <c r="Q42" s="14" t="s">
        <v>27</v>
      </c>
      <c r="R42" s="14" t="s">
        <v>28</v>
      </c>
      <c r="S42" s="14" t="str">
        <f t="shared" si="3"/>
        <v>NO</v>
      </c>
      <c r="T42" s="14" t="str">
        <f t="shared" si="4"/>
        <v>NO</v>
      </c>
      <c r="U42" s="14" t="str">
        <f t="shared" si="5"/>
        <v>NO</v>
      </c>
    </row>
    <row r="43" spans="1:21">
      <c r="A43" s="13" t="s">
        <v>184</v>
      </c>
      <c r="B43" s="13" t="s">
        <v>185</v>
      </c>
      <c r="C43" s="13" t="s">
        <v>186</v>
      </c>
      <c r="D43" s="13" t="s">
        <v>187</v>
      </c>
      <c r="E43" s="13" t="s">
        <v>50</v>
      </c>
      <c r="F43" s="15">
        <v>4.2081619799999999</v>
      </c>
      <c r="G43" s="15">
        <v>0</v>
      </c>
      <c r="H43" s="15">
        <v>0</v>
      </c>
      <c r="I43" s="15">
        <v>0</v>
      </c>
      <c r="J43" s="15">
        <v>0</v>
      </c>
      <c r="K43" s="15">
        <v>0</v>
      </c>
      <c r="L43" s="15">
        <v>3.3395000000000001</v>
      </c>
      <c r="M43" s="15">
        <v>0.40870000000000001</v>
      </c>
      <c r="N43" s="15">
        <v>12.6432</v>
      </c>
      <c r="O43" s="14" t="str">
        <f t="shared" si="2"/>
        <v>NO</v>
      </c>
      <c r="P43" s="14" t="s">
        <v>41</v>
      </c>
      <c r="Q43" s="14" t="s">
        <v>27</v>
      </c>
      <c r="R43" s="14" t="s">
        <v>28</v>
      </c>
      <c r="S43" s="14" t="str">
        <f t="shared" si="3"/>
        <v>NO</v>
      </c>
      <c r="T43" s="14" t="str">
        <f t="shared" si="4"/>
        <v>YES</v>
      </c>
      <c r="U43" s="14" t="str">
        <f t="shared" si="5"/>
        <v>NO</v>
      </c>
    </row>
    <row r="44" spans="1:21">
      <c r="A44" s="13" t="s">
        <v>188</v>
      </c>
      <c r="B44" s="13" t="s">
        <v>189</v>
      </c>
      <c r="C44" s="13" t="s">
        <v>190</v>
      </c>
      <c r="D44" s="13" t="s">
        <v>191</v>
      </c>
      <c r="E44" s="13" t="s">
        <v>25</v>
      </c>
      <c r="F44" s="15">
        <v>2.4361831849998499</v>
      </c>
      <c r="G44" s="15">
        <v>0</v>
      </c>
      <c r="H44" s="15">
        <v>0</v>
      </c>
      <c r="I44" s="15">
        <v>0</v>
      </c>
      <c r="J44" s="15">
        <v>0</v>
      </c>
      <c r="K44" s="15">
        <v>0</v>
      </c>
      <c r="L44" s="15">
        <v>0.1744</v>
      </c>
      <c r="M44" s="15">
        <v>0</v>
      </c>
      <c r="N44" s="15">
        <v>1.5838000000000001</v>
      </c>
      <c r="O44" s="14" t="str">
        <f t="shared" si="2"/>
        <v>NO</v>
      </c>
      <c r="P44" s="14" t="s">
        <v>41</v>
      </c>
      <c r="Q44" s="14" t="s">
        <v>27</v>
      </c>
      <c r="R44" s="14" t="s">
        <v>28</v>
      </c>
      <c r="S44" s="14" t="str">
        <f t="shared" si="3"/>
        <v>NO</v>
      </c>
      <c r="T44" s="14" t="str">
        <f t="shared" si="4"/>
        <v>YES</v>
      </c>
      <c r="U44" s="14" t="str">
        <f t="shared" si="5"/>
        <v>YES</v>
      </c>
    </row>
    <row r="45" spans="1:21">
      <c r="A45" s="13" t="s">
        <v>192</v>
      </c>
      <c r="B45" s="13" t="s">
        <v>193</v>
      </c>
      <c r="C45" s="13" t="s">
        <v>194</v>
      </c>
      <c r="D45" s="13" t="s">
        <v>102</v>
      </c>
      <c r="E45" s="13" t="s">
        <v>25</v>
      </c>
      <c r="F45" s="15">
        <v>1.4006574799999401</v>
      </c>
      <c r="G45" s="15">
        <v>0</v>
      </c>
      <c r="H45" s="15">
        <v>0</v>
      </c>
      <c r="I45" s="15">
        <v>0</v>
      </c>
      <c r="J45" s="15">
        <v>0</v>
      </c>
      <c r="K45" s="15">
        <v>0</v>
      </c>
      <c r="L45" s="15">
        <v>0.3674</v>
      </c>
      <c r="M45" s="15">
        <v>0</v>
      </c>
      <c r="N45" s="15">
        <v>8.8025000000000002</v>
      </c>
      <c r="O45" s="14" t="str">
        <f t="shared" si="2"/>
        <v>NO</v>
      </c>
      <c r="P45" s="14" t="s">
        <v>41</v>
      </c>
      <c r="Q45" s="14" t="s">
        <v>27</v>
      </c>
      <c r="R45" s="14" t="s">
        <v>28</v>
      </c>
      <c r="S45" s="14" t="str">
        <f t="shared" si="3"/>
        <v>NO</v>
      </c>
      <c r="T45" s="14" t="str">
        <f t="shared" si="4"/>
        <v>YES</v>
      </c>
      <c r="U45" s="14" t="str">
        <f t="shared" si="5"/>
        <v>YES</v>
      </c>
    </row>
    <row r="46" spans="1:21">
      <c r="A46" s="13" t="s">
        <v>195</v>
      </c>
      <c r="B46" s="13" t="s">
        <v>196</v>
      </c>
      <c r="C46" s="13" t="s">
        <v>197</v>
      </c>
      <c r="D46" s="13" t="s">
        <v>198</v>
      </c>
      <c r="E46" s="13" t="s">
        <v>25</v>
      </c>
      <c r="F46" s="15">
        <v>2.4423961150000801</v>
      </c>
      <c r="G46" s="15">
        <v>28.564299999999999</v>
      </c>
      <c r="H46" s="15">
        <v>0</v>
      </c>
      <c r="I46" s="15">
        <v>0</v>
      </c>
      <c r="J46" s="15">
        <v>13.74</v>
      </c>
      <c r="K46" s="15">
        <v>29.758099999999999</v>
      </c>
      <c r="L46" s="15">
        <v>3.5388999999999999</v>
      </c>
      <c r="M46" s="15">
        <v>1.2807999999999999</v>
      </c>
      <c r="N46" s="15">
        <v>16.023800000000001</v>
      </c>
      <c r="O46" s="14" t="str">
        <f t="shared" si="2"/>
        <v>NO</v>
      </c>
      <c r="P46" s="14" t="s">
        <v>26</v>
      </c>
      <c r="Q46" s="14" t="s">
        <v>27</v>
      </c>
      <c r="R46" s="14" t="s">
        <v>27</v>
      </c>
      <c r="S46" s="14" t="str">
        <f t="shared" si="3"/>
        <v>YES</v>
      </c>
      <c r="T46" s="14" t="str">
        <f t="shared" si="4"/>
        <v>YES</v>
      </c>
      <c r="U46" s="14" t="str">
        <f t="shared" si="5"/>
        <v>YES</v>
      </c>
    </row>
    <row r="47" spans="1:21">
      <c r="A47" s="13" t="s">
        <v>199</v>
      </c>
      <c r="B47" s="13" t="s">
        <v>200</v>
      </c>
      <c r="C47" s="13" t="s">
        <v>201</v>
      </c>
      <c r="D47" s="13" t="s">
        <v>102</v>
      </c>
      <c r="E47" s="13" t="s">
        <v>25</v>
      </c>
      <c r="F47" s="15">
        <v>0.238765499999915</v>
      </c>
      <c r="G47" s="15">
        <v>0</v>
      </c>
      <c r="H47" s="15">
        <v>0</v>
      </c>
      <c r="I47" s="15">
        <v>0</v>
      </c>
      <c r="J47" s="15">
        <v>0</v>
      </c>
      <c r="K47" s="15">
        <v>0</v>
      </c>
      <c r="L47" s="15">
        <v>2.8845000000000001</v>
      </c>
      <c r="M47" s="15">
        <v>0</v>
      </c>
      <c r="N47" s="15">
        <v>9.9082000000000008</v>
      </c>
      <c r="O47" s="14" t="str">
        <f t="shared" si="2"/>
        <v>NO</v>
      </c>
      <c r="P47" s="14" t="s">
        <v>83</v>
      </c>
      <c r="Q47" s="14" t="s">
        <v>27</v>
      </c>
      <c r="R47" s="14" t="s">
        <v>28</v>
      </c>
      <c r="S47" s="14" t="str">
        <f t="shared" si="3"/>
        <v>NO</v>
      </c>
      <c r="T47" s="14" t="str">
        <f t="shared" si="4"/>
        <v>YES</v>
      </c>
      <c r="U47" s="14" t="str">
        <f t="shared" si="5"/>
        <v>YES</v>
      </c>
    </row>
    <row r="48" spans="1:21">
      <c r="A48" s="13" t="s">
        <v>202</v>
      </c>
      <c r="B48" s="13" t="s">
        <v>203</v>
      </c>
      <c r="C48" s="13" t="s">
        <v>204</v>
      </c>
      <c r="D48" s="13" t="s">
        <v>102</v>
      </c>
      <c r="E48" s="13" t="s">
        <v>25</v>
      </c>
      <c r="F48" s="15">
        <v>0.21941364986753301</v>
      </c>
      <c r="G48" s="15">
        <v>0</v>
      </c>
      <c r="H48" s="15">
        <v>0</v>
      </c>
      <c r="I48" s="15">
        <v>0</v>
      </c>
      <c r="J48" s="15">
        <v>0</v>
      </c>
      <c r="K48" s="15">
        <v>0</v>
      </c>
      <c r="L48" s="15">
        <v>27.271000000000001</v>
      </c>
      <c r="M48" s="15">
        <v>11.6578</v>
      </c>
      <c r="N48" s="15">
        <v>85.669399999999996</v>
      </c>
      <c r="O48" s="14" t="str">
        <f t="shared" si="2"/>
        <v>NO</v>
      </c>
      <c r="P48" s="14" t="s">
        <v>83</v>
      </c>
      <c r="Q48" s="14" t="s">
        <v>27</v>
      </c>
      <c r="R48" s="14" t="s">
        <v>28</v>
      </c>
      <c r="S48" s="14" t="str">
        <f t="shared" si="3"/>
        <v>YES</v>
      </c>
      <c r="T48" s="14" t="str">
        <f t="shared" si="4"/>
        <v>YES</v>
      </c>
      <c r="U48" s="14" t="str">
        <f t="shared" si="5"/>
        <v>YES</v>
      </c>
    </row>
    <row r="49" spans="1:21">
      <c r="A49" s="13" t="s">
        <v>205</v>
      </c>
      <c r="B49" s="13" t="s">
        <v>206</v>
      </c>
      <c r="C49" s="13" t="s">
        <v>207</v>
      </c>
      <c r="D49" s="13" t="s">
        <v>208</v>
      </c>
      <c r="E49" s="13" t="s">
        <v>25</v>
      </c>
      <c r="F49" s="15">
        <v>0.82838971502537195</v>
      </c>
      <c r="G49" s="15">
        <v>0</v>
      </c>
      <c r="H49" s="15">
        <v>0</v>
      </c>
      <c r="I49" s="15">
        <v>0</v>
      </c>
      <c r="J49" s="15">
        <v>0</v>
      </c>
      <c r="K49" s="15">
        <v>0</v>
      </c>
      <c r="L49" s="15">
        <v>0</v>
      </c>
      <c r="M49" s="15">
        <v>0</v>
      </c>
      <c r="N49" s="15">
        <v>7.9061000000000003</v>
      </c>
      <c r="O49" s="14" t="str">
        <f t="shared" si="2"/>
        <v>YES</v>
      </c>
      <c r="P49" s="14" t="s">
        <v>83</v>
      </c>
      <c r="Q49" s="14" t="s">
        <v>27</v>
      </c>
      <c r="R49" s="14" t="s">
        <v>28</v>
      </c>
      <c r="S49" s="14" t="str">
        <f t="shared" si="3"/>
        <v>NO</v>
      </c>
      <c r="T49" s="14" t="str">
        <f t="shared" si="4"/>
        <v>NO</v>
      </c>
      <c r="U49" s="14" t="str">
        <f t="shared" si="5"/>
        <v>NO</v>
      </c>
    </row>
    <row r="50" spans="1:21">
      <c r="A50" s="13" t="s">
        <v>209</v>
      </c>
      <c r="B50" s="13" t="s">
        <v>210</v>
      </c>
      <c r="C50" s="13" t="s">
        <v>211</v>
      </c>
      <c r="D50" s="13" t="s">
        <v>102</v>
      </c>
      <c r="E50" s="13" t="s">
        <v>25</v>
      </c>
      <c r="F50" s="15">
        <v>0.29421514526690901</v>
      </c>
      <c r="G50" s="15">
        <v>0</v>
      </c>
      <c r="H50" s="15">
        <v>0</v>
      </c>
      <c r="I50" s="15">
        <v>0</v>
      </c>
      <c r="J50" s="15">
        <v>0</v>
      </c>
      <c r="K50" s="15">
        <v>0</v>
      </c>
      <c r="L50" s="15">
        <v>0</v>
      </c>
      <c r="M50" s="15">
        <v>0</v>
      </c>
      <c r="N50" s="15">
        <v>6.7560000000000002</v>
      </c>
      <c r="O50" s="14" t="str">
        <f t="shared" si="2"/>
        <v>YES</v>
      </c>
      <c r="P50" s="14" t="s">
        <v>83</v>
      </c>
      <c r="Q50" s="14" t="s">
        <v>27</v>
      </c>
      <c r="R50" s="14" t="s">
        <v>28</v>
      </c>
      <c r="S50" s="14" t="str">
        <f t="shared" si="3"/>
        <v>NO</v>
      </c>
      <c r="T50" s="14" t="str">
        <f t="shared" si="4"/>
        <v>NO</v>
      </c>
      <c r="U50" s="14" t="str">
        <f t="shared" si="5"/>
        <v>NO</v>
      </c>
    </row>
    <row r="51" spans="1:21">
      <c r="A51" s="13" t="s">
        <v>212</v>
      </c>
      <c r="B51" s="13" t="s">
        <v>213</v>
      </c>
      <c r="C51" s="13" t="s">
        <v>214</v>
      </c>
      <c r="D51" s="13" t="s">
        <v>54</v>
      </c>
      <c r="E51" s="13" t="s">
        <v>25</v>
      </c>
      <c r="F51" s="15">
        <v>1.1300871499998499</v>
      </c>
      <c r="G51" s="15">
        <v>0</v>
      </c>
      <c r="H51" s="15">
        <v>0</v>
      </c>
      <c r="I51" s="15">
        <v>0</v>
      </c>
      <c r="J51" s="15">
        <v>0</v>
      </c>
      <c r="K51" s="15">
        <v>0</v>
      </c>
      <c r="L51" s="15">
        <v>6.2073</v>
      </c>
      <c r="M51" s="15">
        <v>2.4775999999999998</v>
      </c>
      <c r="N51" s="15">
        <v>22.3521</v>
      </c>
      <c r="O51" s="14" t="str">
        <f t="shared" si="2"/>
        <v>NO</v>
      </c>
      <c r="P51" s="14" t="s">
        <v>141</v>
      </c>
      <c r="Q51" s="14" t="s">
        <v>27</v>
      </c>
      <c r="R51" s="14" t="s">
        <v>28</v>
      </c>
      <c r="S51" s="14" t="str">
        <f t="shared" si="3"/>
        <v>NO</v>
      </c>
      <c r="T51" s="14" t="str">
        <f t="shared" si="4"/>
        <v>YES</v>
      </c>
      <c r="U51" s="14" t="str">
        <f t="shared" si="5"/>
        <v>YES</v>
      </c>
    </row>
    <row r="52" spans="1:21">
      <c r="A52" s="13" t="s">
        <v>215</v>
      </c>
      <c r="B52" s="13" t="s">
        <v>216</v>
      </c>
      <c r="C52" s="13" t="s">
        <v>217</v>
      </c>
      <c r="D52" s="13" t="s">
        <v>218</v>
      </c>
      <c r="E52" s="13" t="s">
        <v>25</v>
      </c>
      <c r="F52" s="15">
        <v>3.63662632961156</v>
      </c>
      <c r="G52" s="15">
        <v>0</v>
      </c>
      <c r="H52" s="15">
        <v>0</v>
      </c>
      <c r="I52" s="15">
        <v>0</v>
      </c>
      <c r="J52" s="15">
        <v>0</v>
      </c>
      <c r="K52" s="15">
        <v>0</v>
      </c>
      <c r="L52" s="15">
        <v>4.3116000000000003</v>
      </c>
      <c r="M52" s="15">
        <v>1.1109</v>
      </c>
      <c r="N52" s="15">
        <v>10.2972</v>
      </c>
      <c r="O52" s="14" t="str">
        <f t="shared" si="2"/>
        <v>NO</v>
      </c>
      <c r="P52" s="14" t="s">
        <v>41</v>
      </c>
      <c r="Q52" s="14" t="s">
        <v>27</v>
      </c>
      <c r="R52" s="14" t="s">
        <v>28</v>
      </c>
      <c r="S52" s="14" t="str">
        <f t="shared" si="3"/>
        <v>NO</v>
      </c>
      <c r="T52" s="14" t="str">
        <f t="shared" si="4"/>
        <v>YES</v>
      </c>
      <c r="U52" s="14" t="str">
        <f t="shared" si="5"/>
        <v>YES</v>
      </c>
    </row>
    <row r="53" spans="1:21">
      <c r="A53" s="13" t="s">
        <v>219</v>
      </c>
      <c r="B53" s="13" t="s">
        <v>220</v>
      </c>
      <c r="C53" s="13" t="s">
        <v>221</v>
      </c>
      <c r="D53" s="13" t="s">
        <v>102</v>
      </c>
      <c r="E53" s="13" t="s">
        <v>25</v>
      </c>
      <c r="F53" s="15">
        <v>3.62047528000027</v>
      </c>
      <c r="G53" s="15">
        <v>4.0381999999999998</v>
      </c>
      <c r="H53" s="15">
        <v>0</v>
      </c>
      <c r="I53" s="15">
        <v>0</v>
      </c>
      <c r="J53" s="15">
        <v>3.3176000000000001</v>
      </c>
      <c r="K53" s="15">
        <v>4.0902000000000003</v>
      </c>
      <c r="L53" s="15">
        <v>4.5917000000000003</v>
      </c>
      <c r="M53" s="15">
        <v>1.8422000000000001</v>
      </c>
      <c r="N53" s="15">
        <v>17.407499999999999</v>
      </c>
      <c r="O53" s="14" t="str">
        <f t="shared" si="2"/>
        <v>NO</v>
      </c>
      <c r="P53" s="14" t="s">
        <v>26</v>
      </c>
      <c r="Q53" s="14" t="s">
        <v>27</v>
      </c>
      <c r="R53" s="14" t="s">
        <v>27</v>
      </c>
      <c r="S53" s="14" t="str">
        <f t="shared" si="3"/>
        <v>YES</v>
      </c>
      <c r="T53" s="14" t="str">
        <f t="shared" si="4"/>
        <v>YES</v>
      </c>
      <c r="U53" s="14" t="str">
        <f t="shared" si="5"/>
        <v>YES</v>
      </c>
    </row>
    <row r="54" spans="1:21">
      <c r="A54" s="13" t="s">
        <v>222</v>
      </c>
      <c r="B54" s="13" t="s">
        <v>223</v>
      </c>
      <c r="C54" s="13" t="s">
        <v>224</v>
      </c>
      <c r="D54" s="13" t="s">
        <v>225</v>
      </c>
      <c r="E54" s="13" t="s">
        <v>25</v>
      </c>
      <c r="F54" s="15">
        <v>0.95025743500021997</v>
      </c>
      <c r="G54" s="15">
        <v>0</v>
      </c>
      <c r="H54" s="15">
        <v>0</v>
      </c>
      <c r="I54" s="15">
        <v>0</v>
      </c>
      <c r="J54" s="15">
        <v>0</v>
      </c>
      <c r="K54" s="15">
        <v>0</v>
      </c>
      <c r="L54" s="15">
        <v>21.5989</v>
      </c>
      <c r="M54" s="15">
        <v>0</v>
      </c>
      <c r="N54" s="15">
        <v>90.658900000000003</v>
      </c>
      <c r="O54" s="14" t="str">
        <f t="shared" si="2"/>
        <v>NO</v>
      </c>
      <c r="P54" s="14" t="s">
        <v>146</v>
      </c>
      <c r="Q54" s="14" t="s">
        <v>27</v>
      </c>
      <c r="R54" s="14" t="s">
        <v>28</v>
      </c>
      <c r="S54" s="14" t="str">
        <f t="shared" si="3"/>
        <v>YES</v>
      </c>
      <c r="T54" s="14" t="str">
        <f t="shared" si="4"/>
        <v>YES</v>
      </c>
      <c r="U54" s="14" t="str">
        <f t="shared" si="5"/>
        <v>YES</v>
      </c>
    </row>
    <row r="55" spans="1:21">
      <c r="A55" s="13" t="s">
        <v>226</v>
      </c>
      <c r="B55" s="13" t="s">
        <v>227</v>
      </c>
      <c r="C55" s="13" t="s">
        <v>228</v>
      </c>
      <c r="D55" s="13" t="s">
        <v>229</v>
      </c>
      <c r="E55" s="13" t="s">
        <v>25</v>
      </c>
      <c r="F55" s="15">
        <v>5.0611233113592702</v>
      </c>
      <c r="G55" s="15">
        <v>0</v>
      </c>
      <c r="H55" s="15">
        <v>0</v>
      </c>
      <c r="I55" s="15">
        <v>0</v>
      </c>
      <c r="J55" s="15">
        <v>0</v>
      </c>
      <c r="K55" s="15">
        <v>0</v>
      </c>
      <c r="L55" s="15">
        <v>1.2327999999999999</v>
      </c>
      <c r="M55" s="15">
        <v>0</v>
      </c>
      <c r="N55" s="15">
        <v>26.322900000000001</v>
      </c>
      <c r="O55" s="14" t="str">
        <f t="shared" si="2"/>
        <v>NO</v>
      </c>
      <c r="P55" s="14" t="s">
        <v>146</v>
      </c>
      <c r="Q55" s="14" t="s">
        <v>27</v>
      </c>
      <c r="R55" s="14" t="s">
        <v>28</v>
      </c>
      <c r="S55" s="14" t="str">
        <f t="shared" si="3"/>
        <v>NO</v>
      </c>
      <c r="T55" s="14" t="str">
        <f t="shared" si="4"/>
        <v>YES</v>
      </c>
      <c r="U55" s="14" t="str">
        <f t="shared" si="5"/>
        <v>YES</v>
      </c>
    </row>
    <row r="56" spans="1:21">
      <c r="A56" s="13" t="s">
        <v>230</v>
      </c>
      <c r="B56" s="13" t="s">
        <v>231</v>
      </c>
      <c r="C56" s="13" t="s">
        <v>232</v>
      </c>
      <c r="D56" s="13" t="s">
        <v>54</v>
      </c>
      <c r="E56" s="13" t="s">
        <v>25</v>
      </c>
      <c r="F56" s="15">
        <v>15.124509519999799</v>
      </c>
      <c r="G56" s="15">
        <v>0</v>
      </c>
      <c r="H56" s="15">
        <v>0</v>
      </c>
      <c r="I56" s="15">
        <v>0</v>
      </c>
      <c r="J56" s="15">
        <v>0</v>
      </c>
      <c r="K56" s="15">
        <v>0</v>
      </c>
      <c r="L56" s="15">
        <v>5.9295999999999998</v>
      </c>
      <c r="M56" s="15">
        <v>2.6135000000000002</v>
      </c>
      <c r="N56" s="15">
        <v>15.786799999999999</v>
      </c>
      <c r="O56" s="14" t="str">
        <f t="shared" si="2"/>
        <v>NO</v>
      </c>
      <c r="P56" s="14" t="s">
        <v>146</v>
      </c>
      <c r="Q56" s="14" t="s">
        <v>27</v>
      </c>
      <c r="R56" s="14" t="s">
        <v>28</v>
      </c>
      <c r="S56" s="14" t="str">
        <f t="shared" si="3"/>
        <v>NO</v>
      </c>
      <c r="T56" s="14" t="str">
        <f t="shared" si="4"/>
        <v>YES</v>
      </c>
      <c r="U56" s="14" t="str">
        <f t="shared" si="5"/>
        <v>YES</v>
      </c>
    </row>
    <row r="57" spans="1:21">
      <c r="A57" s="13" t="s">
        <v>233</v>
      </c>
      <c r="B57" s="13" t="s">
        <v>234</v>
      </c>
      <c r="C57" s="13" t="s">
        <v>235</v>
      </c>
      <c r="D57" s="13" t="s">
        <v>102</v>
      </c>
      <c r="E57" s="13" t="s">
        <v>25</v>
      </c>
      <c r="F57" s="15">
        <v>0.29416677297252097</v>
      </c>
      <c r="G57" s="15">
        <v>0</v>
      </c>
      <c r="H57" s="15">
        <v>0</v>
      </c>
      <c r="I57" s="15">
        <v>0</v>
      </c>
      <c r="J57" s="15">
        <v>0</v>
      </c>
      <c r="K57" s="15">
        <v>0</v>
      </c>
      <c r="L57" s="15">
        <v>0</v>
      </c>
      <c r="M57" s="15">
        <v>0</v>
      </c>
      <c r="N57" s="15">
        <v>0</v>
      </c>
      <c r="O57" s="14" t="str">
        <f t="shared" si="2"/>
        <v>NO</v>
      </c>
      <c r="P57" s="14" t="s">
        <v>146</v>
      </c>
      <c r="Q57" s="14" t="s">
        <v>27</v>
      </c>
      <c r="R57" s="14" t="s">
        <v>28</v>
      </c>
      <c r="S57" s="14" t="str">
        <f t="shared" si="3"/>
        <v>NO</v>
      </c>
      <c r="T57" s="14" t="str">
        <f t="shared" si="4"/>
        <v>NO</v>
      </c>
      <c r="U57" s="14" t="str">
        <f t="shared" si="5"/>
        <v>NO</v>
      </c>
    </row>
    <row r="58" spans="1:21">
      <c r="A58" s="13" t="s">
        <v>236</v>
      </c>
      <c r="B58" s="13" t="s">
        <v>237</v>
      </c>
      <c r="C58" s="13" t="s">
        <v>238</v>
      </c>
      <c r="D58" s="13" t="s">
        <v>239</v>
      </c>
      <c r="E58" s="13" t="s">
        <v>50</v>
      </c>
      <c r="F58" s="15">
        <v>4.5734952984384902</v>
      </c>
      <c r="G58" s="15">
        <v>0</v>
      </c>
      <c r="H58" s="15">
        <v>0</v>
      </c>
      <c r="I58" s="15">
        <v>0</v>
      </c>
      <c r="J58" s="15">
        <v>0</v>
      </c>
      <c r="K58" s="15">
        <v>0</v>
      </c>
      <c r="L58" s="15">
        <v>14.035600000000001</v>
      </c>
      <c r="M58" s="15">
        <v>0.10589999999999999</v>
      </c>
      <c r="N58" s="15">
        <v>33.898800000000001</v>
      </c>
      <c r="O58" s="14" t="str">
        <f t="shared" si="2"/>
        <v>NO</v>
      </c>
      <c r="P58" s="14" t="s">
        <v>41</v>
      </c>
      <c r="Q58" s="14" t="s">
        <v>27</v>
      </c>
      <c r="R58" s="14" t="s">
        <v>28</v>
      </c>
      <c r="S58" s="14" t="str">
        <f t="shared" si="3"/>
        <v>YES</v>
      </c>
      <c r="T58" s="14" t="str">
        <f t="shared" si="4"/>
        <v>YES</v>
      </c>
      <c r="U58" s="14" t="str">
        <f t="shared" si="5"/>
        <v>NO</v>
      </c>
    </row>
    <row r="59" spans="1:21">
      <c r="A59" s="13" t="s">
        <v>240</v>
      </c>
      <c r="B59" s="13" t="s">
        <v>241</v>
      </c>
      <c r="C59" s="13" t="s">
        <v>242</v>
      </c>
      <c r="D59" s="13" t="s">
        <v>102</v>
      </c>
      <c r="E59" s="13" t="s">
        <v>25</v>
      </c>
      <c r="F59" s="15">
        <v>4.8450341699999599</v>
      </c>
      <c r="G59" s="15">
        <v>0</v>
      </c>
      <c r="H59" s="15">
        <v>0</v>
      </c>
      <c r="I59" s="15">
        <v>0</v>
      </c>
      <c r="J59" s="15">
        <v>0</v>
      </c>
      <c r="K59" s="15">
        <v>0</v>
      </c>
      <c r="L59" s="15">
        <v>3.1469</v>
      </c>
      <c r="M59" s="15">
        <v>1.6429</v>
      </c>
      <c r="N59" s="15">
        <v>9.0006000000000004</v>
      </c>
      <c r="O59" s="14" t="str">
        <f t="shared" si="2"/>
        <v>NO</v>
      </c>
      <c r="P59" s="14" t="s">
        <v>146</v>
      </c>
      <c r="Q59" s="14" t="s">
        <v>27</v>
      </c>
      <c r="R59" s="14" t="s">
        <v>28</v>
      </c>
      <c r="S59" s="14" t="str">
        <f t="shared" si="3"/>
        <v>NO</v>
      </c>
      <c r="T59" s="14" t="str">
        <f t="shared" si="4"/>
        <v>YES</v>
      </c>
      <c r="U59" s="14" t="str">
        <f t="shared" si="5"/>
        <v>YES</v>
      </c>
    </row>
    <row r="60" spans="1:21">
      <c r="A60" s="13" t="s">
        <v>243</v>
      </c>
      <c r="B60" s="13" t="s">
        <v>244</v>
      </c>
      <c r="C60" s="13" t="s">
        <v>245</v>
      </c>
      <c r="D60" s="13" t="s">
        <v>102</v>
      </c>
      <c r="E60" s="13" t="s">
        <v>25</v>
      </c>
      <c r="F60" s="15">
        <v>11.3460235529485</v>
      </c>
      <c r="G60" s="15">
        <v>0</v>
      </c>
      <c r="H60" s="15">
        <v>0</v>
      </c>
      <c r="I60" s="15">
        <v>0</v>
      </c>
      <c r="J60" s="15">
        <v>0</v>
      </c>
      <c r="K60" s="15">
        <v>0</v>
      </c>
      <c r="L60" s="15">
        <v>3.5872999999999999</v>
      </c>
      <c r="M60" s="15">
        <v>0.32779999999999998</v>
      </c>
      <c r="N60" s="15">
        <v>20.831299999999999</v>
      </c>
      <c r="O60" s="14" t="str">
        <f t="shared" si="2"/>
        <v>NO</v>
      </c>
      <c r="P60" s="14" t="s">
        <v>146</v>
      </c>
      <c r="Q60" s="14" t="s">
        <v>27</v>
      </c>
      <c r="R60" s="14" t="s">
        <v>28</v>
      </c>
      <c r="S60" s="14" t="str">
        <f t="shared" si="3"/>
        <v>NO</v>
      </c>
      <c r="T60" s="14" t="str">
        <f t="shared" si="4"/>
        <v>YES</v>
      </c>
      <c r="U60" s="14" t="str">
        <f t="shared" si="5"/>
        <v>YES</v>
      </c>
    </row>
    <row r="61" spans="1:21">
      <c r="A61" s="13" t="s">
        <v>246</v>
      </c>
      <c r="B61" s="13" t="s">
        <v>247</v>
      </c>
      <c r="C61" s="13" t="s">
        <v>248</v>
      </c>
      <c r="D61" s="13" t="s">
        <v>249</v>
      </c>
      <c r="E61" s="13" t="s">
        <v>25</v>
      </c>
      <c r="F61" s="15">
        <v>4.9116627214744204</v>
      </c>
      <c r="G61" s="15">
        <v>0</v>
      </c>
      <c r="H61" s="15">
        <v>0</v>
      </c>
      <c r="I61" s="15">
        <v>0</v>
      </c>
      <c r="J61" s="15">
        <v>0</v>
      </c>
      <c r="K61" s="15">
        <v>0</v>
      </c>
      <c r="L61" s="15">
        <v>7.8526999999999996</v>
      </c>
      <c r="M61" s="15">
        <v>3.3715000000000002</v>
      </c>
      <c r="N61" s="15">
        <v>37.122199999999999</v>
      </c>
      <c r="O61" s="14" t="str">
        <f t="shared" si="2"/>
        <v>NO</v>
      </c>
      <c r="P61" s="14" t="s">
        <v>83</v>
      </c>
      <c r="Q61" s="14" t="s">
        <v>27</v>
      </c>
      <c r="R61" s="14" t="s">
        <v>28</v>
      </c>
      <c r="S61" s="14" t="str">
        <f t="shared" si="3"/>
        <v>YES</v>
      </c>
      <c r="T61" s="14" t="str">
        <f t="shared" si="4"/>
        <v>YES</v>
      </c>
      <c r="U61" s="14" t="str">
        <f t="shared" si="5"/>
        <v>YES</v>
      </c>
    </row>
    <row r="62" spans="1:21">
      <c r="A62" s="13" t="s">
        <v>250</v>
      </c>
      <c r="B62" s="13" t="s">
        <v>251</v>
      </c>
      <c r="C62" s="13" t="s">
        <v>252</v>
      </c>
      <c r="D62" s="13" t="s">
        <v>54</v>
      </c>
      <c r="E62" s="13" t="s">
        <v>25</v>
      </c>
      <c r="F62" s="15">
        <v>3.1287697995324</v>
      </c>
      <c r="G62" s="15">
        <v>0</v>
      </c>
      <c r="H62" s="15">
        <v>0</v>
      </c>
      <c r="I62" s="15">
        <v>0</v>
      </c>
      <c r="J62" s="15">
        <v>0</v>
      </c>
      <c r="K62" s="15">
        <v>0</v>
      </c>
      <c r="L62" s="15">
        <v>1.0785</v>
      </c>
      <c r="M62" s="15">
        <v>0</v>
      </c>
      <c r="N62" s="15">
        <v>37.633200000000002</v>
      </c>
      <c r="O62" s="14" t="str">
        <f t="shared" si="2"/>
        <v>NO</v>
      </c>
      <c r="P62" s="14" t="s">
        <v>146</v>
      </c>
      <c r="Q62" s="14" t="s">
        <v>27</v>
      </c>
      <c r="R62" s="14" t="s">
        <v>28</v>
      </c>
      <c r="S62" s="14" t="str">
        <f t="shared" si="3"/>
        <v>NO</v>
      </c>
      <c r="T62" s="14" t="str">
        <f t="shared" si="4"/>
        <v>YES</v>
      </c>
      <c r="U62" s="14" t="str">
        <f t="shared" si="5"/>
        <v>YES</v>
      </c>
    </row>
    <row r="63" spans="1:21">
      <c r="A63" s="13" t="s">
        <v>253</v>
      </c>
      <c r="B63" s="13" t="s">
        <v>254</v>
      </c>
      <c r="C63" s="13" t="s">
        <v>255</v>
      </c>
      <c r="D63" s="13" t="s">
        <v>256</v>
      </c>
      <c r="E63" s="13" t="s">
        <v>257</v>
      </c>
      <c r="F63" s="15">
        <v>0.39099020000008</v>
      </c>
      <c r="G63" s="15">
        <v>0</v>
      </c>
      <c r="H63" s="15">
        <v>0</v>
      </c>
      <c r="I63" s="15">
        <v>0</v>
      </c>
      <c r="J63" s="15">
        <v>0</v>
      </c>
      <c r="K63" s="15">
        <v>0</v>
      </c>
      <c r="L63" s="15">
        <v>0</v>
      </c>
      <c r="M63" s="15">
        <v>0</v>
      </c>
      <c r="N63" s="15">
        <v>9.5521999999999991</v>
      </c>
      <c r="O63" s="14" t="str">
        <f t="shared" si="2"/>
        <v>YES</v>
      </c>
      <c r="P63" s="14" t="s">
        <v>146</v>
      </c>
      <c r="Q63" s="14" t="s">
        <v>27</v>
      </c>
      <c r="R63" s="14" t="s">
        <v>28</v>
      </c>
      <c r="S63" s="14" t="str">
        <f t="shared" si="3"/>
        <v>NO</v>
      </c>
      <c r="T63" s="14" t="str">
        <f t="shared" si="4"/>
        <v>NO</v>
      </c>
      <c r="U63" s="14" t="str">
        <f t="shared" si="5"/>
        <v>NO</v>
      </c>
    </row>
    <row r="64" spans="1:21">
      <c r="A64" s="13" t="s">
        <v>258</v>
      </c>
      <c r="B64" s="13" t="s">
        <v>259</v>
      </c>
      <c r="C64" s="13" t="s">
        <v>260</v>
      </c>
      <c r="D64" s="13" t="s">
        <v>54</v>
      </c>
      <c r="E64" s="13" t="s">
        <v>25</v>
      </c>
      <c r="F64" s="15">
        <v>0.30880000824503601</v>
      </c>
      <c r="G64" s="15">
        <v>0</v>
      </c>
      <c r="H64" s="15">
        <v>0</v>
      </c>
      <c r="I64" s="15">
        <v>0</v>
      </c>
      <c r="J64" s="15">
        <v>0</v>
      </c>
      <c r="K64" s="15">
        <v>0</v>
      </c>
      <c r="L64" s="15">
        <v>0</v>
      </c>
      <c r="M64" s="15">
        <v>0</v>
      </c>
      <c r="N64" s="15">
        <v>0</v>
      </c>
      <c r="O64" s="14" t="str">
        <f t="shared" si="2"/>
        <v>NO</v>
      </c>
      <c r="P64" s="14" t="s">
        <v>141</v>
      </c>
      <c r="Q64" s="14" t="s">
        <v>27</v>
      </c>
      <c r="R64" s="14" t="s">
        <v>28</v>
      </c>
      <c r="S64" s="14" t="str">
        <f t="shared" si="3"/>
        <v>NO</v>
      </c>
      <c r="T64" s="14" t="str">
        <f t="shared" si="4"/>
        <v>NO</v>
      </c>
      <c r="U64" s="14" t="str">
        <f t="shared" si="5"/>
        <v>NO</v>
      </c>
    </row>
    <row r="65" spans="1:21">
      <c r="A65" s="13" t="s">
        <v>261</v>
      </c>
      <c r="B65" s="13" t="s">
        <v>262</v>
      </c>
      <c r="C65" s="13" t="s">
        <v>263</v>
      </c>
      <c r="D65" s="13" t="s">
        <v>54</v>
      </c>
      <c r="E65" s="13" t="s">
        <v>25</v>
      </c>
      <c r="F65" s="15">
        <v>0.163312049999952</v>
      </c>
      <c r="G65" s="15">
        <v>0</v>
      </c>
      <c r="H65" s="15">
        <v>0</v>
      </c>
      <c r="I65" s="15">
        <v>0</v>
      </c>
      <c r="J65" s="15">
        <v>0</v>
      </c>
      <c r="K65" s="15">
        <v>0</v>
      </c>
      <c r="L65" s="15">
        <v>0</v>
      </c>
      <c r="M65" s="15">
        <v>0</v>
      </c>
      <c r="N65" s="15">
        <v>3.8026</v>
      </c>
      <c r="O65" s="14" t="str">
        <f t="shared" si="2"/>
        <v>YES</v>
      </c>
      <c r="P65" s="14" t="s">
        <v>141</v>
      </c>
      <c r="Q65" s="14" t="s">
        <v>27</v>
      </c>
      <c r="R65" s="14" t="s">
        <v>28</v>
      </c>
      <c r="S65" s="14" t="str">
        <f t="shared" si="3"/>
        <v>NO</v>
      </c>
      <c r="T65" s="14" t="str">
        <f t="shared" si="4"/>
        <v>NO</v>
      </c>
      <c r="U65" s="14" t="str">
        <f t="shared" si="5"/>
        <v>NO</v>
      </c>
    </row>
    <row r="66" spans="1:21">
      <c r="A66" s="13" t="s">
        <v>264</v>
      </c>
      <c r="B66" s="13" t="s">
        <v>265</v>
      </c>
      <c r="C66" s="13" t="s">
        <v>266</v>
      </c>
      <c r="D66" s="13" t="s">
        <v>267</v>
      </c>
      <c r="E66" s="13" t="s">
        <v>50</v>
      </c>
      <c r="F66" s="15">
        <v>0.375080995000039</v>
      </c>
      <c r="G66" s="15">
        <v>0</v>
      </c>
      <c r="H66" s="15">
        <v>0</v>
      </c>
      <c r="I66" s="15">
        <v>0</v>
      </c>
      <c r="J66" s="15">
        <v>0</v>
      </c>
      <c r="K66" s="15">
        <v>0</v>
      </c>
      <c r="L66" s="15">
        <v>0</v>
      </c>
      <c r="M66" s="15">
        <v>0</v>
      </c>
      <c r="N66" s="15">
        <v>3.5729000000000002</v>
      </c>
      <c r="O66" s="14" t="str">
        <f t="shared" si="2"/>
        <v>YES</v>
      </c>
      <c r="P66" s="14" t="s">
        <v>83</v>
      </c>
      <c r="Q66" s="14" t="s">
        <v>27</v>
      </c>
      <c r="R66" s="14" t="s">
        <v>28</v>
      </c>
      <c r="S66" s="14" t="str">
        <f t="shared" si="3"/>
        <v>NO</v>
      </c>
      <c r="T66" s="14" t="str">
        <f t="shared" ref="T66:T86" si="6">IF(OR(G66&gt;0.0049,H66&gt;0.0049,I66&gt;0.0049,L66&gt;0.0049),"YES","NO")</f>
        <v>NO</v>
      </c>
      <c r="U66" s="14" t="str">
        <f t="shared" ref="U66:U86" si="7">IF(OR(AND(E66="Highly Vulnerable",G66&gt;0.0049),AND(E66="Essential Infrastructure",OR(H66&gt;0.0049,I66&gt;0.0049,L66&gt;0.0049)),AND(E66="More Vulnerable",OR(H66&gt;0.0049,L66&gt;0.0049))),"YES","NO")</f>
        <v>NO</v>
      </c>
    </row>
    <row r="67" spans="1:21">
      <c r="A67" s="13" t="s">
        <v>268</v>
      </c>
      <c r="B67" s="13" t="s">
        <v>269</v>
      </c>
      <c r="C67" s="13" t="s">
        <v>270</v>
      </c>
      <c r="D67" s="13" t="s">
        <v>267</v>
      </c>
      <c r="E67" s="13" t="s">
        <v>25</v>
      </c>
      <c r="F67" s="15">
        <v>1.8908525800000999</v>
      </c>
      <c r="G67" s="15">
        <v>54.860100000000003</v>
      </c>
      <c r="H67" s="15">
        <v>39.8538</v>
      </c>
      <c r="I67" s="15">
        <v>12.1556</v>
      </c>
      <c r="J67" s="15">
        <v>50.126600000000003</v>
      </c>
      <c r="K67" s="15">
        <v>56.073999999999998</v>
      </c>
      <c r="L67" s="15">
        <v>12.6168</v>
      </c>
      <c r="M67" s="15">
        <v>6.6620999999999997</v>
      </c>
      <c r="N67" s="15">
        <v>29.7773</v>
      </c>
      <c r="O67" s="14" t="str">
        <f t="shared" ref="O67:O86" si="8">IF(OR(AND(L67=0,N67&gt;0)),"YES","NO")</f>
        <v>NO</v>
      </c>
      <c r="P67" s="14" t="s">
        <v>83</v>
      </c>
      <c r="Q67" s="14" t="s">
        <v>27</v>
      </c>
      <c r="R67" s="14" t="s">
        <v>27</v>
      </c>
      <c r="S67" s="14" t="str">
        <f t="shared" ref="S67:S86" si="9">IF(AND(OR(G67&gt;0.0049,H67&gt;0.0049,I67&gt;0.0049,J67&gt;0.0049,L67&gt;7.5),T67="YES"), "YES", "NO")</f>
        <v>YES</v>
      </c>
      <c r="T67" s="14" t="str">
        <f t="shared" si="6"/>
        <v>YES</v>
      </c>
      <c r="U67" s="14" t="str">
        <f t="shared" si="7"/>
        <v>YES</v>
      </c>
    </row>
    <row r="68" spans="1:21">
      <c r="A68" s="13" t="s">
        <v>271</v>
      </c>
      <c r="B68" s="13" t="s">
        <v>272</v>
      </c>
      <c r="C68" s="13" t="s">
        <v>273</v>
      </c>
      <c r="D68" s="13" t="s">
        <v>274</v>
      </c>
      <c r="E68" s="13" t="s">
        <v>25</v>
      </c>
      <c r="F68" s="15">
        <v>1.2710755800001601</v>
      </c>
      <c r="G68" s="15">
        <v>0</v>
      </c>
      <c r="H68" s="15">
        <v>0</v>
      </c>
      <c r="I68" s="15">
        <v>0</v>
      </c>
      <c r="J68" s="15">
        <v>0</v>
      </c>
      <c r="K68" s="15">
        <v>0</v>
      </c>
      <c r="L68" s="15">
        <v>1.6169</v>
      </c>
      <c r="M68" s="15">
        <v>0.73040000000000005</v>
      </c>
      <c r="N68" s="15">
        <v>5.9348000000000001</v>
      </c>
      <c r="O68" s="14" t="str">
        <f t="shared" si="8"/>
        <v>NO</v>
      </c>
      <c r="P68" s="14" t="s">
        <v>41</v>
      </c>
      <c r="Q68" s="14" t="s">
        <v>27</v>
      </c>
      <c r="R68" s="14" t="s">
        <v>28</v>
      </c>
      <c r="S68" s="14" t="str">
        <f t="shared" si="9"/>
        <v>NO</v>
      </c>
      <c r="T68" s="14" t="str">
        <f t="shared" si="6"/>
        <v>YES</v>
      </c>
      <c r="U68" s="14" t="str">
        <f t="shared" si="7"/>
        <v>YES</v>
      </c>
    </row>
    <row r="69" spans="1:21">
      <c r="A69" s="13" t="s">
        <v>275</v>
      </c>
      <c r="B69" s="13" t="s">
        <v>276</v>
      </c>
      <c r="C69" s="13" t="s">
        <v>277</v>
      </c>
      <c r="D69" s="13" t="s">
        <v>54</v>
      </c>
      <c r="E69" s="13" t="s">
        <v>25</v>
      </c>
      <c r="F69" s="15">
        <v>1.16453111499999</v>
      </c>
      <c r="G69" s="15">
        <v>0</v>
      </c>
      <c r="H69" s="15">
        <v>0</v>
      </c>
      <c r="I69" s="15">
        <v>0</v>
      </c>
      <c r="J69" s="15">
        <v>0</v>
      </c>
      <c r="K69" s="15">
        <v>0</v>
      </c>
      <c r="L69" s="15">
        <v>0</v>
      </c>
      <c r="M69" s="15">
        <v>0</v>
      </c>
      <c r="N69" s="15">
        <v>1.0638000000000001</v>
      </c>
      <c r="O69" s="14" t="str">
        <f t="shared" si="8"/>
        <v>YES</v>
      </c>
      <c r="P69" s="14" t="s">
        <v>26</v>
      </c>
      <c r="Q69" s="14" t="s">
        <v>27</v>
      </c>
      <c r="R69" s="14" t="s">
        <v>28</v>
      </c>
      <c r="S69" s="14" t="str">
        <f t="shared" si="9"/>
        <v>NO</v>
      </c>
      <c r="T69" s="14" t="str">
        <f t="shared" si="6"/>
        <v>NO</v>
      </c>
      <c r="U69" s="14" t="str">
        <f t="shared" si="7"/>
        <v>NO</v>
      </c>
    </row>
    <row r="70" spans="1:21">
      <c r="A70" s="13" t="s">
        <v>278</v>
      </c>
      <c r="B70" s="13" t="s">
        <v>279</v>
      </c>
      <c r="C70" s="13" t="s">
        <v>280</v>
      </c>
      <c r="D70" s="13" t="s">
        <v>281</v>
      </c>
      <c r="E70" s="13" t="s">
        <v>25</v>
      </c>
      <c r="F70" s="15">
        <v>0.58469159888935596</v>
      </c>
      <c r="G70" s="15">
        <v>0</v>
      </c>
      <c r="H70" s="15">
        <v>0</v>
      </c>
      <c r="I70" s="15">
        <v>0</v>
      </c>
      <c r="J70" s="15">
        <v>0</v>
      </c>
      <c r="K70" s="15">
        <v>0</v>
      </c>
      <c r="L70" s="15">
        <v>0</v>
      </c>
      <c r="M70" s="15">
        <v>0</v>
      </c>
      <c r="N70" s="15">
        <v>1.7879</v>
      </c>
      <c r="O70" s="14" t="str">
        <f t="shared" si="8"/>
        <v>YES</v>
      </c>
      <c r="P70" s="14" t="s">
        <v>41</v>
      </c>
      <c r="Q70" s="14" t="s">
        <v>27</v>
      </c>
      <c r="R70" s="14" t="s">
        <v>28</v>
      </c>
      <c r="S70" s="14" t="str">
        <f t="shared" si="9"/>
        <v>NO</v>
      </c>
      <c r="T70" s="14" t="str">
        <f t="shared" si="6"/>
        <v>NO</v>
      </c>
      <c r="U70" s="14" t="str">
        <f t="shared" si="7"/>
        <v>NO</v>
      </c>
    </row>
    <row r="71" spans="1:21">
      <c r="A71" s="13" t="s">
        <v>282</v>
      </c>
      <c r="B71" s="13" t="s">
        <v>283</v>
      </c>
      <c r="C71" s="13" t="s">
        <v>284</v>
      </c>
      <c r="D71" s="13" t="s">
        <v>285</v>
      </c>
      <c r="E71" s="13" t="s">
        <v>25</v>
      </c>
      <c r="F71" s="15">
        <v>1.18131368499986</v>
      </c>
      <c r="G71" s="15">
        <v>0</v>
      </c>
      <c r="H71" s="15">
        <v>0</v>
      </c>
      <c r="I71" s="15">
        <v>0</v>
      </c>
      <c r="J71" s="15">
        <v>0</v>
      </c>
      <c r="K71" s="15">
        <v>0</v>
      </c>
      <c r="L71" s="15">
        <v>13.6274</v>
      </c>
      <c r="M71" s="15">
        <v>5.3918999999999997</v>
      </c>
      <c r="N71" s="15">
        <v>26.074200000000001</v>
      </c>
      <c r="O71" s="14" t="str">
        <f t="shared" si="8"/>
        <v>NO</v>
      </c>
      <c r="P71" s="14" t="s">
        <v>41</v>
      </c>
      <c r="Q71" s="14" t="s">
        <v>27</v>
      </c>
      <c r="R71" s="14" t="s">
        <v>28</v>
      </c>
      <c r="S71" s="14" t="str">
        <f t="shared" si="9"/>
        <v>YES</v>
      </c>
      <c r="T71" s="14" t="str">
        <f t="shared" si="6"/>
        <v>YES</v>
      </c>
      <c r="U71" s="14" t="str">
        <f t="shared" si="7"/>
        <v>YES</v>
      </c>
    </row>
    <row r="72" spans="1:21">
      <c r="A72" s="13" t="s">
        <v>286</v>
      </c>
      <c r="B72" s="13" t="s">
        <v>287</v>
      </c>
      <c r="C72" s="13" t="s">
        <v>288</v>
      </c>
      <c r="D72" s="13" t="s">
        <v>289</v>
      </c>
      <c r="E72" s="13" t="s">
        <v>25</v>
      </c>
      <c r="F72" s="15">
        <v>1.04444734891544</v>
      </c>
      <c r="G72" s="15">
        <v>0</v>
      </c>
      <c r="H72" s="15">
        <v>0</v>
      </c>
      <c r="I72" s="15">
        <v>0</v>
      </c>
      <c r="J72" s="15">
        <v>0</v>
      </c>
      <c r="K72" s="15">
        <v>0</v>
      </c>
      <c r="L72" s="15">
        <v>5.1916000000000002</v>
      </c>
      <c r="M72" s="15">
        <v>0</v>
      </c>
      <c r="N72" s="15">
        <v>51.249200000000002</v>
      </c>
      <c r="O72" s="14" t="str">
        <f t="shared" si="8"/>
        <v>NO</v>
      </c>
      <c r="P72" s="14" t="s">
        <v>41</v>
      </c>
      <c r="Q72" s="14" t="s">
        <v>27</v>
      </c>
      <c r="R72" s="14" t="s">
        <v>28</v>
      </c>
      <c r="S72" s="14" t="str">
        <f t="shared" si="9"/>
        <v>NO</v>
      </c>
      <c r="T72" s="14" t="str">
        <f t="shared" si="6"/>
        <v>YES</v>
      </c>
      <c r="U72" s="14" t="str">
        <f t="shared" si="7"/>
        <v>YES</v>
      </c>
    </row>
    <row r="73" spans="1:21">
      <c r="A73" s="13" t="s">
        <v>290</v>
      </c>
      <c r="B73" s="13" t="s">
        <v>291</v>
      </c>
      <c r="C73" s="13" t="s">
        <v>292</v>
      </c>
      <c r="D73" s="13" t="s">
        <v>102</v>
      </c>
      <c r="E73" s="13" t="s">
        <v>25</v>
      </c>
      <c r="F73" s="15">
        <v>1.0616888350000999</v>
      </c>
      <c r="G73" s="15">
        <v>0</v>
      </c>
      <c r="H73" s="15">
        <v>0</v>
      </c>
      <c r="I73" s="15">
        <v>0</v>
      </c>
      <c r="J73" s="15">
        <v>0</v>
      </c>
      <c r="K73" s="15">
        <v>0</v>
      </c>
      <c r="L73" s="15">
        <v>0</v>
      </c>
      <c r="M73" s="15">
        <v>0</v>
      </c>
      <c r="N73" s="15">
        <v>0</v>
      </c>
      <c r="O73" s="14" t="str">
        <f t="shared" si="8"/>
        <v>NO</v>
      </c>
      <c r="P73" s="14" t="s">
        <v>41</v>
      </c>
      <c r="Q73" s="14" t="s">
        <v>27</v>
      </c>
      <c r="R73" s="14" t="s">
        <v>28</v>
      </c>
      <c r="S73" s="14" t="str">
        <f t="shared" si="9"/>
        <v>NO</v>
      </c>
      <c r="T73" s="14" t="str">
        <f t="shared" si="6"/>
        <v>NO</v>
      </c>
      <c r="U73" s="14" t="str">
        <f t="shared" si="7"/>
        <v>NO</v>
      </c>
    </row>
    <row r="74" spans="1:21">
      <c r="A74" s="13" t="s">
        <v>293</v>
      </c>
      <c r="B74" s="13" t="s">
        <v>294</v>
      </c>
      <c r="C74" s="13" t="s">
        <v>295</v>
      </c>
      <c r="D74" s="13" t="s">
        <v>296</v>
      </c>
      <c r="E74" s="13" t="s">
        <v>25</v>
      </c>
      <c r="F74" s="15">
        <v>1.2236029103121899</v>
      </c>
      <c r="G74" s="15">
        <v>0</v>
      </c>
      <c r="H74" s="15">
        <v>0</v>
      </c>
      <c r="I74" s="15">
        <v>0</v>
      </c>
      <c r="J74" s="15">
        <v>0</v>
      </c>
      <c r="K74" s="15">
        <v>0</v>
      </c>
      <c r="L74" s="15">
        <v>0</v>
      </c>
      <c r="M74" s="15">
        <v>0</v>
      </c>
      <c r="N74" s="15">
        <v>1.0689</v>
      </c>
      <c r="O74" s="14" t="str">
        <f t="shared" si="8"/>
        <v>YES</v>
      </c>
      <c r="P74" s="14" t="s">
        <v>41</v>
      </c>
      <c r="Q74" s="14" t="s">
        <v>27</v>
      </c>
      <c r="R74" s="14" t="s">
        <v>28</v>
      </c>
      <c r="S74" s="14" t="str">
        <f t="shared" si="9"/>
        <v>NO</v>
      </c>
      <c r="T74" s="14" t="str">
        <f t="shared" si="6"/>
        <v>NO</v>
      </c>
      <c r="U74" s="14" t="str">
        <f t="shared" si="7"/>
        <v>NO</v>
      </c>
    </row>
    <row r="75" spans="1:21">
      <c r="A75" s="13" t="s">
        <v>297</v>
      </c>
      <c r="B75" s="13" t="s">
        <v>298</v>
      </c>
      <c r="C75" s="13" t="s">
        <v>299</v>
      </c>
      <c r="D75" s="13" t="s">
        <v>296</v>
      </c>
      <c r="E75" s="13" t="s">
        <v>25</v>
      </c>
      <c r="F75" s="15">
        <v>4.9518498650001899</v>
      </c>
      <c r="G75" s="15">
        <v>0</v>
      </c>
      <c r="H75" s="15">
        <v>0</v>
      </c>
      <c r="I75" s="15">
        <v>0</v>
      </c>
      <c r="J75" s="15">
        <v>0</v>
      </c>
      <c r="K75" s="15">
        <v>0</v>
      </c>
      <c r="L75" s="15">
        <v>1.4713000000000001</v>
      </c>
      <c r="M75" s="15">
        <v>0</v>
      </c>
      <c r="N75" s="15">
        <v>6.5308999999999999</v>
      </c>
      <c r="O75" s="14" t="str">
        <f t="shared" si="8"/>
        <v>NO</v>
      </c>
      <c r="P75" s="14" t="s">
        <v>26</v>
      </c>
      <c r="Q75" s="14" t="s">
        <v>27</v>
      </c>
      <c r="R75" s="14" t="s">
        <v>28</v>
      </c>
      <c r="S75" s="14" t="str">
        <f t="shared" si="9"/>
        <v>NO</v>
      </c>
      <c r="T75" s="14" t="str">
        <f t="shared" si="6"/>
        <v>YES</v>
      </c>
      <c r="U75" s="14" t="str">
        <f t="shared" si="7"/>
        <v>YES</v>
      </c>
    </row>
    <row r="76" spans="1:21">
      <c r="A76" s="13" t="s">
        <v>300</v>
      </c>
      <c r="B76" s="13" t="s">
        <v>301</v>
      </c>
      <c r="C76" s="13" t="s">
        <v>302</v>
      </c>
      <c r="D76" s="13" t="s">
        <v>303</v>
      </c>
      <c r="E76" s="13" t="s">
        <v>25</v>
      </c>
      <c r="F76" s="15">
        <v>13.4812451050002</v>
      </c>
      <c r="G76" s="15">
        <v>0</v>
      </c>
      <c r="H76" s="15">
        <v>0</v>
      </c>
      <c r="I76" s="15">
        <v>0</v>
      </c>
      <c r="J76" s="15">
        <v>0</v>
      </c>
      <c r="K76" s="15">
        <v>0</v>
      </c>
      <c r="L76" s="15">
        <v>3.5371000000000001</v>
      </c>
      <c r="M76" s="15">
        <v>1.1009</v>
      </c>
      <c r="N76" s="15">
        <v>15.0939</v>
      </c>
      <c r="O76" s="14" t="str">
        <f t="shared" si="8"/>
        <v>NO</v>
      </c>
      <c r="P76" s="14" t="s">
        <v>26</v>
      </c>
      <c r="Q76" s="14" t="s">
        <v>27</v>
      </c>
      <c r="R76" s="14" t="s">
        <v>28</v>
      </c>
      <c r="S76" s="14" t="str">
        <f t="shared" si="9"/>
        <v>NO</v>
      </c>
      <c r="T76" s="14" t="str">
        <f t="shared" si="6"/>
        <v>YES</v>
      </c>
      <c r="U76" s="14" t="str">
        <f t="shared" si="7"/>
        <v>YES</v>
      </c>
    </row>
    <row r="77" spans="1:21">
      <c r="A77" s="13" t="s">
        <v>304</v>
      </c>
      <c r="B77" s="13" t="s">
        <v>305</v>
      </c>
      <c r="C77" s="13" t="s">
        <v>306</v>
      </c>
      <c r="D77" s="13" t="s">
        <v>307</v>
      </c>
      <c r="E77" s="13" t="s">
        <v>25</v>
      </c>
      <c r="F77" s="15">
        <v>2.0476120333016201</v>
      </c>
      <c r="G77" s="15">
        <v>0</v>
      </c>
      <c r="H77" s="15">
        <v>0</v>
      </c>
      <c r="I77" s="15">
        <v>0</v>
      </c>
      <c r="J77" s="15">
        <v>0</v>
      </c>
      <c r="K77" s="15">
        <v>0</v>
      </c>
      <c r="L77" s="15">
        <v>0.1255</v>
      </c>
      <c r="M77" s="15">
        <v>1.35E-2</v>
      </c>
      <c r="N77" s="15">
        <v>3.0926999999999998</v>
      </c>
      <c r="O77" s="14" t="str">
        <f t="shared" si="8"/>
        <v>NO</v>
      </c>
      <c r="P77" s="14" t="s">
        <v>41</v>
      </c>
      <c r="Q77" s="14" t="s">
        <v>27</v>
      </c>
      <c r="R77" s="14" t="s">
        <v>28</v>
      </c>
      <c r="S77" s="14" t="str">
        <f t="shared" si="9"/>
        <v>NO</v>
      </c>
      <c r="T77" s="14" t="str">
        <f t="shared" si="6"/>
        <v>YES</v>
      </c>
      <c r="U77" s="14" t="str">
        <f t="shared" si="7"/>
        <v>YES</v>
      </c>
    </row>
    <row r="78" spans="1:21">
      <c r="A78" s="13" t="s">
        <v>308</v>
      </c>
      <c r="B78" s="13" t="s">
        <v>309</v>
      </c>
      <c r="C78" s="13" t="s">
        <v>310</v>
      </c>
      <c r="D78" s="13" t="s">
        <v>311</v>
      </c>
      <c r="E78" s="13" t="s">
        <v>25</v>
      </c>
      <c r="F78" s="15">
        <v>22.003346274433799</v>
      </c>
      <c r="G78" s="15">
        <v>0</v>
      </c>
      <c r="H78" s="15">
        <v>0</v>
      </c>
      <c r="I78" s="15">
        <v>0</v>
      </c>
      <c r="J78" s="15">
        <v>0</v>
      </c>
      <c r="K78" s="15">
        <v>0</v>
      </c>
      <c r="L78" s="15">
        <v>10.7181</v>
      </c>
      <c r="M78" s="15">
        <v>6.7614000000000001</v>
      </c>
      <c r="N78" s="15">
        <v>20.273</v>
      </c>
      <c r="O78" s="14" t="str">
        <f t="shared" si="8"/>
        <v>NO</v>
      </c>
      <c r="P78" s="14" t="s">
        <v>41</v>
      </c>
      <c r="Q78" s="14" t="s">
        <v>27</v>
      </c>
      <c r="R78" s="14" t="s">
        <v>28</v>
      </c>
      <c r="S78" s="14" t="str">
        <f t="shared" si="9"/>
        <v>YES</v>
      </c>
      <c r="T78" s="14" t="str">
        <f t="shared" si="6"/>
        <v>YES</v>
      </c>
      <c r="U78" s="14" t="str">
        <f t="shared" si="7"/>
        <v>YES</v>
      </c>
    </row>
    <row r="79" spans="1:21">
      <c r="A79" s="13" t="s">
        <v>312</v>
      </c>
      <c r="B79" s="13" t="s">
        <v>313</v>
      </c>
      <c r="C79" s="13" t="s">
        <v>314</v>
      </c>
      <c r="D79" s="13" t="s">
        <v>54</v>
      </c>
      <c r="E79" s="13" t="s">
        <v>25</v>
      </c>
      <c r="F79" s="15">
        <v>0.58834997000002598</v>
      </c>
      <c r="G79" s="15">
        <v>0</v>
      </c>
      <c r="H79" s="15">
        <v>0</v>
      </c>
      <c r="I79" s="15">
        <v>0</v>
      </c>
      <c r="J79" s="15">
        <v>0</v>
      </c>
      <c r="K79" s="15">
        <v>0</v>
      </c>
      <c r="L79" s="15">
        <v>0</v>
      </c>
      <c r="M79" s="15">
        <v>0</v>
      </c>
      <c r="N79" s="15">
        <v>0.55740000000000001</v>
      </c>
      <c r="O79" s="14" t="str">
        <f t="shared" si="8"/>
        <v>YES</v>
      </c>
      <c r="P79" s="14" t="s">
        <v>41</v>
      </c>
      <c r="Q79" s="14" t="s">
        <v>27</v>
      </c>
      <c r="R79" s="14" t="s">
        <v>28</v>
      </c>
      <c r="S79" s="14" t="str">
        <f t="shared" si="9"/>
        <v>NO</v>
      </c>
      <c r="T79" s="14" t="str">
        <f t="shared" si="6"/>
        <v>NO</v>
      </c>
      <c r="U79" s="14" t="str">
        <f t="shared" si="7"/>
        <v>NO</v>
      </c>
    </row>
    <row r="80" spans="1:21">
      <c r="A80" s="13" t="s">
        <v>315</v>
      </c>
      <c r="B80" s="13" t="s">
        <v>316</v>
      </c>
      <c r="C80" s="13" t="s">
        <v>317</v>
      </c>
      <c r="D80" s="13" t="s">
        <v>318</v>
      </c>
      <c r="E80" s="13" t="s">
        <v>25</v>
      </c>
      <c r="F80" s="15">
        <v>1.13900951730297</v>
      </c>
      <c r="G80" s="15">
        <v>0</v>
      </c>
      <c r="H80" s="15">
        <v>0</v>
      </c>
      <c r="I80" s="15">
        <v>0</v>
      </c>
      <c r="J80" s="15">
        <v>0</v>
      </c>
      <c r="K80" s="15">
        <v>0</v>
      </c>
      <c r="L80" s="15">
        <v>19.3857</v>
      </c>
      <c r="M80" s="15">
        <v>14.946099999999999</v>
      </c>
      <c r="N80" s="15">
        <v>35.764600000000002</v>
      </c>
      <c r="O80" s="14" t="str">
        <f t="shared" si="8"/>
        <v>NO</v>
      </c>
      <c r="P80" s="14" t="s">
        <v>41</v>
      </c>
      <c r="Q80" s="14" t="s">
        <v>27</v>
      </c>
      <c r="R80" s="14" t="s">
        <v>28</v>
      </c>
      <c r="S80" s="14" t="str">
        <f t="shared" si="9"/>
        <v>YES</v>
      </c>
      <c r="T80" s="14" t="str">
        <f t="shared" si="6"/>
        <v>YES</v>
      </c>
      <c r="U80" s="14" t="str">
        <f t="shared" si="7"/>
        <v>YES</v>
      </c>
    </row>
    <row r="81" spans="1:21">
      <c r="A81" s="13" t="s">
        <v>319</v>
      </c>
      <c r="B81" s="13" t="s">
        <v>320</v>
      </c>
      <c r="C81" s="13" t="s">
        <v>321</v>
      </c>
      <c r="D81" s="13" t="s">
        <v>267</v>
      </c>
      <c r="E81" s="13" t="s">
        <v>50</v>
      </c>
      <c r="F81" s="15">
        <v>1.2483353450000001</v>
      </c>
      <c r="G81" s="15">
        <v>0</v>
      </c>
      <c r="H81" s="15">
        <v>0</v>
      </c>
      <c r="I81" s="15">
        <v>0</v>
      </c>
      <c r="J81" s="15">
        <v>0</v>
      </c>
      <c r="K81" s="15">
        <v>0</v>
      </c>
      <c r="L81" s="15">
        <v>0.18529999999999999</v>
      </c>
      <c r="M81" s="15">
        <v>0</v>
      </c>
      <c r="N81" s="15">
        <v>63.454900000000002</v>
      </c>
      <c r="O81" s="14" t="str">
        <f t="shared" si="8"/>
        <v>NO</v>
      </c>
      <c r="P81" s="14" t="s">
        <v>41</v>
      </c>
      <c r="Q81" s="14" t="s">
        <v>27</v>
      </c>
      <c r="R81" s="14" t="s">
        <v>28</v>
      </c>
      <c r="S81" s="14" t="str">
        <f t="shared" si="9"/>
        <v>NO</v>
      </c>
      <c r="T81" s="14" t="str">
        <f t="shared" si="6"/>
        <v>YES</v>
      </c>
      <c r="U81" s="14" t="str">
        <f t="shared" si="7"/>
        <v>NO</v>
      </c>
    </row>
    <row r="82" spans="1:21">
      <c r="A82" s="13" t="s">
        <v>322</v>
      </c>
      <c r="B82" s="13" t="s">
        <v>323</v>
      </c>
      <c r="C82" s="13" t="s">
        <v>324</v>
      </c>
      <c r="D82" s="13" t="s">
        <v>325</v>
      </c>
      <c r="E82" s="13" t="s">
        <v>25</v>
      </c>
      <c r="F82" s="15">
        <v>0.48720329123307299</v>
      </c>
      <c r="G82" s="15">
        <v>0</v>
      </c>
      <c r="H82" s="15">
        <v>0</v>
      </c>
      <c r="I82" s="15">
        <v>0</v>
      </c>
      <c r="J82" s="15">
        <v>0</v>
      </c>
      <c r="K82" s="15">
        <v>0</v>
      </c>
      <c r="L82" s="15">
        <v>0</v>
      </c>
      <c r="M82" s="15">
        <v>0</v>
      </c>
      <c r="N82" s="15">
        <v>0</v>
      </c>
      <c r="O82" s="14" t="str">
        <f t="shared" si="8"/>
        <v>NO</v>
      </c>
      <c r="P82" s="14" t="s">
        <v>26</v>
      </c>
      <c r="Q82" s="14" t="s">
        <v>27</v>
      </c>
      <c r="R82" s="14" t="s">
        <v>28</v>
      </c>
      <c r="S82" s="14" t="str">
        <f t="shared" si="9"/>
        <v>NO</v>
      </c>
      <c r="T82" s="14" t="str">
        <f t="shared" si="6"/>
        <v>NO</v>
      </c>
      <c r="U82" s="14" t="str">
        <f t="shared" si="7"/>
        <v>NO</v>
      </c>
    </row>
    <row r="83" spans="1:21">
      <c r="A83" s="13" t="s">
        <v>326</v>
      </c>
      <c r="B83" s="13" t="s">
        <v>327</v>
      </c>
      <c r="C83" s="13" t="s">
        <v>328</v>
      </c>
      <c r="D83" s="13" t="s">
        <v>329</v>
      </c>
      <c r="E83" s="13" t="s">
        <v>50</v>
      </c>
      <c r="F83" s="15">
        <v>1.8350507803562599</v>
      </c>
      <c r="G83" s="15">
        <v>0</v>
      </c>
      <c r="H83" s="15">
        <v>0</v>
      </c>
      <c r="I83" s="15">
        <v>0</v>
      </c>
      <c r="J83" s="15">
        <v>0</v>
      </c>
      <c r="K83" s="15">
        <v>0</v>
      </c>
      <c r="L83" s="15">
        <v>2.7721</v>
      </c>
      <c r="M83" s="15">
        <v>1.7622</v>
      </c>
      <c r="N83" s="15">
        <v>8.7277000000000005</v>
      </c>
      <c r="O83" s="14" t="str">
        <f t="shared" si="8"/>
        <v>NO</v>
      </c>
      <c r="P83" s="14" t="s">
        <v>26</v>
      </c>
      <c r="Q83" s="14" t="s">
        <v>27</v>
      </c>
      <c r="R83" s="14" t="s">
        <v>28</v>
      </c>
      <c r="S83" s="14" t="str">
        <f t="shared" si="9"/>
        <v>NO</v>
      </c>
      <c r="T83" s="14" t="str">
        <f t="shared" si="6"/>
        <v>YES</v>
      </c>
      <c r="U83" s="14" t="str">
        <f t="shared" si="7"/>
        <v>NO</v>
      </c>
    </row>
    <row r="84" spans="1:21">
      <c r="A84" s="13" t="s">
        <v>330</v>
      </c>
      <c r="B84" s="13" t="s">
        <v>331</v>
      </c>
      <c r="C84" s="13" t="s">
        <v>332</v>
      </c>
      <c r="D84" s="13" t="s">
        <v>333</v>
      </c>
      <c r="E84" s="13" t="s">
        <v>25</v>
      </c>
      <c r="F84" s="15">
        <v>10.0325750899994</v>
      </c>
      <c r="G84" s="15">
        <v>0</v>
      </c>
      <c r="H84" s="15">
        <v>0</v>
      </c>
      <c r="I84" s="15">
        <v>0</v>
      </c>
      <c r="J84" s="15">
        <v>0</v>
      </c>
      <c r="K84" s="15">
        <v>0</v>
      </c>
      <c r="L84" s="15">
        <v>5.6319999999999997</v>
      </c>
      <c r="M84" s="15">
        <v>2.0146999999999999</v>
      </c>
      <c r="N84" s="15">
        <v>13.758599999999999</v>
      </c>
      <c r="O84" s="14" t="str">
        <f t="shared" si="8"/>
        <v>NO</v>
      </c>
      <c r="P84" s="14" t="s">
        <v>26</v>
      </c>
      <c r="Q84" s="14" t="s">
        <v>27</v>
      </c>
      <c r="R84" s="14" t="s">
        <v>28</v>
      </c>
      <c r="S84" s="14" t="str">
        <f t="shared" si="9"/>
        <v>NO</v>
      </c>
      <c r="T84" s="14" t="str">
        <f t="shared" si="6"/>
        <v>YES</v>
      </c>
      <c r="U84" s="14" t="str">
        <f t="shared" si="7"/>
        <v>YES</v>
      </c>
    </row>
    <row r="85" spans="1:21">
      <c r="A85" s="13" t="s">
        <v>334</v>
      </c>
      <c r="B85" s="13" t="s">
        <v>335</v>
      </c>
      <c r="C85" s="13" t="s">
        <v>336</v>
      </c>
      <c r="D85" s="13" t="s">
        <v>337</v>
      </c>
      <c r="E85" s="13" t="s">
        <v>25</v>
      </c>
      <c r="F85" s="15">
        <v>1.4300638949998901</v>
      </c>
      <c r="G85" s="15">
        <v>0</v>
      </c>
      <c r="H85" s="15">
        <v>0</v>
      </c>
      <c r="I85" s="15">
        <v>0</v>
      </c>
      <c r="J85" s="15">
        <v>0</v>
      </c>
      <c r="K85" s="15">
        <v>0</v>
      </c>
      <c r="L85" s="15">
        <v>19.1845</v>
      </c>
      <c r="M85" s="15">
        <v>0.86270000000000002</v>
      </c>
      <c r="N85" s="15">
        <v>46.917000000000002</v>
      </c>
      <c r="O85" s="14" t="str">
        <f t="shared" si="8"/>
        <v>NO</v>
      </c>
      <c r="P85" s="14" t="s">
        <v>41</v>
      </c>
      <c r="Q85" s="14" t="s">
        <v>27</v>
      </c>
      <c r="R85" s="14" t="s">
        <v>28</v>
      </c>
      <c r="S85" s="14" t="str">
        <f t="shared" si="9"/>
        <v>YES</v>
      </c>
      <c r="T85" s="14" t="str">
        <f t="shared" si="6"/>
        <v>YES</v>
      </c>
      <c r="U85" s="14" t="str">
        <f t="shared" si="7"/>
        <v>YES</v>
      </c>
    </row>
    <row r="86" spans="1:21">
      <c r="A86" s="13" t="s">
        <v>338</v>
      </c>
      <c r="B86" s="13" t="s">
        <v>339</v>
      </c>
      <c r="C86" s="13" t="s">
        <v>340</v>
      </c>
      <c r="D86" s="13" t="s">
        <v>102</v>
      </c>
      <c r="E86" s="13" t="s">
        <v>25</v>
      </c>
      <c r="F86" s="15">
        <v>0.172078620918136</v>
      </c>
      <c r="G86" s="15">
        <v>0</v>
      </c>
      <c r="H86" s="15">
        <v>0</v>
      </c>
      <c r="I86" s="15">
        <v>0</v>
      </c>
      <c r="J86" s="15">
        <v>0</v>
      </c>
      <c r="K86" s="15">
        <v>0</v>
      </c>
      <c r="L86" s="15">
        <v>26.218499999999999</v>
      </c>
      <c r="M86" s="15">
        <v>24.360299999999999</v>
      </c>
      <c r="N86" s="15">
        <v>31.434699999999999</v>
      </c>
      <c r="O86" s="14" t="str">
        <f t="shared" si="8"/>
        <v>NO</v>
      </c>
      <c r="P86" s="14" t="s">
        <v>41</v>
      </c>
      <c r="Q86" s="14" t="s">
        <v>27</v>
      </c>
      <c r="R86" s="14" t="s">
        <v>28</v>
      </c>
      <c r="S86" s="14" t="str">
        <f t="shared" si="9"/>
        <v>YES</v>
      </c>
      <c r="T86" s="14" t="str">
        <f t="shared" si="6"/>
        <v>YES</v>
      </c>
      <c r="U86" s="14" t="str">
        <f t="shared" si="7"/>
        <v>YES</v>
      </c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E2A0F68-A598-43DF-85C3-547755F3D6C0}">
          <x14:formula1>
            <xm:f>Key!$B$3:$B$7</xm:f>
          </x14:formula1>
          <xm:sqref>E2:E86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751809-B051-4380-BE2C-FAE201F59D36}">
  <dimension ref="B2:B7"/>
  <sheetViews>
    <sheetView workbookViewId="0">
      <selection activeCell="D11" sqref="D11"/>
    </sheetView>
  </sheetViews>
  <sheetFormatPr defaultRowHeight="14.45"/>
  <cols>
    <col min="2" max="2" width="24.85546875" bestFit="1" customWidth="1"/>
  </cols>
  <sheetData>
    <row r="2" spans="2:2">
      <c r="B2" s="12" t="s">
        <v>341</v>
      </c>
    </row>
    <row r="3" spans="2:2">
      <c r="B3" t="s">
        <v>50</v>
      </c>
    </row>
    <row r="4" spans="2:2">
      <c r="B4" t="s">
        <v>25</v>
      </c>
    </row>
    <row r="5" spans="2:2">
      <c r="B5" t="s">
        <v>257</v>
      </c>
    </row>
    <row r="6" spans="2:2">
      <c r="B6" t="s">
        <v>342</v>
      </c>
    </row>
    <row r="7" spans="2:2">
      <c r="B7" t="s">
        <v>343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FB26A1-2042-4768-92E9-33CA9C188EAC}">
  <dimension ref="A1:A8"/>
  <sheetViews>
    <sheetView workbookViewId="0">
      <selection activeCell="A9" sqref="A9"/>
    </sheetView>
  </sheetViews>
  <sheetFormatPr defaultRowHeight="14.45"/>
  <sheetData>
    <row r="1" spans="1:1">
      <c r="A1" s="10" t="s">
        <v>344</v>
      </c>
    </row>
    <row r="2" spans="1:1">
      <c r="A2" t="s">
        <v>345</v>
      </c>
    </row>
    <row r="3" spans="1:1">
      <c r="A3" t="s">
        <v>346</v>
      </c>
    </row>
    <row r="4" spans="1:1">
      <c r="A4" t="s">
        <v>347</v>
      </c>
    </row>
    <row r="5" spans="1:1">
      <c r="A5" t="s">
        <v>348</v>
      </c>
    </row>
    <row r="6" spans="1:1">
      <c r="A6" t="s">
        <v>349</v>
      </c>
    </row>
    <row r="7" spans="1:1">
      <c r="A7" t="s">
        <v>350</v>
      </c>
    </row>
    <row r="8" spans="1:1">
      <c r="A8" s="11" t="s">
        <v>351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9EF504914F21A43AC2BB820824296EF" ma:contentTypeVersion="4" ma:contentTypeDescription="Create a new document." ma:contentTypeScope="" ma:versionID="f4f82ef99fac8b941809493ad26b21f8">
  <xsd:schema xmlns:xsd="http://www.w3.org/2001/XMLSchema" xmlns:xs="http://www.w3.org/2001/XMLSchema" xmlns:p="http://schemas.microsoft.com/office/2006/metadata/properties" xmlns:ns2="1a18505b-06fc-450c-a305-c7462ed730ad" targetNamespace="http://schemas.microsoft.com/office/2006/metadata/properties" ma:root="true" ma:fieldsID="3f83f720065e1e469fc6052c864d692a" ns2:_="">
    <xsd:import namespace="1a18505b-06fc-450c-a305-c7462ed730a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18505b-06fc-450c-a305-c7462ed730a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825C3D4-E297-4856-8753-F3118D4CECBD}"/>
</file>

<file path=customXml/itemProps2.xml><?xml version="1.0" encoding="utf-8"?>
<ds:datastoreItem xmlns:ds="http://schemas.openxmlformats.org/officeDocument/2006/customXml" ds:itemID="{34AA71FC-3E7F-4B19-8465-0D9FABAB5C83}"/>
</file>

<file path=customXml/itemProps3.xml><?xml version="1.0" encoding="utf-8"?>
<ds:datastoreItem xmlns:ds="http://schemas.openxmlformats.org/officeDocument/2006/customXml" ds:itemID="{578A2395-395A-4D02-890D-58AAC75E251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Sarah Gilroy</dc:creator>
  <cp:keywords/>
  <dc:description/>
  <cp:lastModifiedBy>niamh.mckenna@arup.com</cp:lastModifiedBy>
  <cp:revision/>
  <dcterms:created xsi:type="dcterms:W3CDTF">2022-05-19T11:09:57Z</dcterms:created>
  <dcterms:modified xsi:type="dcterms:W3CDTF">2024-02-05T16:45:43Z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0x01010069EF504914F21A43AC2BB820824296EF</vt:lpwstr>
  </property>
  <property fmtid="{D5CDD505-2E9C-101B-9397-08002B2CF9AE}" pid="3" name="MediaServiceImageTags">
    <vt:lpwstr/>
  </property>
</Properties>
</file>